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20712" windowHeight="11736"/>
  </bookViews>
  <sheets>
    <sheet name="Bloqueada" sheetId="1" r:id="rId1"/>
  </sheets>
  <definedNames>
    <definedName name="_xlnm.Print_Area" localSheetId="0">Bloqueada!$A$1:$I$148</definedName>
  </definedNames>
  <calcPr calcId="125725"/>
</workbook>
</file>

<file path=xl/calcChain.xml><?xml version="1.0" encoding="utf-8"?>
<calcChain xmlns="http://schemas.openxmlformats.org/spreadsheetml/2006/main">
  <c r="H60" i="1"/>
  <c r="H61"/>
  <c r="I61" s="1"/>
  <c r="H62"/>
  <c r="H63"/>
  <c r="H64"/>
  <c r="H65"/>
  <c r="I65" s="1"/>
  <c r="H66"/>
  <c r="H67"/>
  <c r="H68"/>
  <c r="I68" s="1"/>
  <c r="H69"/>
  <c r="I69" s="1"/>
  <c r="H70"/>
  <c r="H71"/>
  <c r="H72"/>
  <c r="I72" s="1"/>
  <c r="H73"/>
  <c r="I73" s="1"/>
  <c r="H59"/>
  <c r="I59" s="1"/>
  <c r="H41"/>
  <c r="H38"/>
  <c r="H39"/>
  <c r="I39" s="1"/>
  <c r="H40"/>
  <c r="I40" s="1"/>
  <c r="H42"/>
  <c r="H43"/>
  <c r="H44"/>
  <c r="H45"/>
  <c r="H46"/>
  <c r="H47"/>
  <c r="I47" s="1"/>
  <c r="H48"/>
  <c r="I48" s="1"/>
  <c r="H49"/>
  <c r="I49" s="1"/>
  <c r="H50"/>
  <c r="H51"/>
  <c r="H37"/>
  <c r="I43"/>
  <c r="I45"/>
  <c r="I51"/>
  <c r="I37"/>
  <c r="H16"/>
  <c r="I16" s="1"/>
  <c r="H17"/>
  <c r="I17" s="1"/>
  <c r="H18"/>
  <c r="I18" s="1"/>
  <c r="H19"/>
  <c r="H20"/>
  <c r="H21"/>
  <c r="I21" s="1"/>
  <c r="H22"/>
  <c r="H23"/>
  <c r="H24"/>
  <c r="H25"/>
  <c r="I25" s="1"/>
  <c r="H26"/>
  <c r="H27"/>
  <c r="H28"/>
  <c r="I28" s="1"/>
  <c r="H29"/>
  <c r="I29" s="1"/>
  <c r="H15"/>
  <c r="I15" s="1"/>
  <c r="I136"/>
  <c r="I137" s="1"/>
  <c r="I139" s="1"/>
  <c r="I140" s="1"/>
  <c r="I124"/>
  <c r="I125" s="1"/>
  <c r="I114"/>
  <c r="I106"/>
  <c r="A102"/>
  <c r="I99"/>
  <c r="A95"/>
  <c r="I88"/>
  <c r="I89" s="1"/>
  <c r="A85"/>
  <c r="I71"/>
  <c r="I70"/>
  <c r="I67"/>
  <c r="I66"/>
  <c r="I64"/>
  <c r="I63"/>
  <c r="I62"/>
  <c r="I60"/>
  <c r="I50"/>
  <c r="I46"/>
  <c r="I44"/>
  <c r="I42"/>
  <c r="I38"/>
  <c r="I27"/>
  <c r="I26"/>
  <c r="I24"/>
  <c r="I23"/>
  <c r="I22"/>
  <c r="I20"/>
  <c r="I19"/>
  <c r="I41" l="1"/>
  <c r="I52" s="1"/>
  <c r="I54" s="1"/>
  <c r="I74"/>
  <c r="I76" s="1"/>
  <c r="I30"/>
  <c r="I32" s="1"/>
  <c r="I107"/>
  <c r="I109" l="1"/>
  <c r="I118" s="1"/>
  <c r="I119" s="1"/>
  <c r="F145" s="1"/>
  <c r="F144" s="1"/>
  <c r="F142"/>
  <c r="F143" s="1"/>
  <c r="F147" l="1"/>
</calcChain>
</file>

<file path=xl/sharedStrings.xml><?xml version="1.0" encoding="utf-8"?>
<sst xmlns="http://schemas.openxmlformats.org/spreadsheetml/2006/main" count="107" uniqueCount="69">
  <si>
    <t>RELACIÓ DELS DOCUMENTS ACREDITATIUS DELS MÈRITS AL·LEGATS</t>
  </si>
  <si>
    <t xml:space="preserve">COGNOMS I NOM </t>
  </si>
  <si>
    <t>DNI</t>
  </si>
  <si>
    <t>ÚNICA FASE - FASE DE CONCURS DE MÈRITS - MÀXIM 50 PUNTS</t>
  </si>
  <si>
    <t xml:space="preserve"> </t>
  </si>
  <si>
    <t>A) EXPERIÈNCIA PROFESSIONAL: FINS A UN MÀXIM DE 45 PUNTS</t>
  </si>
  <si>
    <t xml:space="preserve">A.1. </t>
  </si>
  <si>
    <t>Experiència en places de l'Ajuntament convocant que siguin del mateix grup/subgrup de titulació i amb les funcions corresponent a les del cos, escala, categoria o equivalent al qual pertany la plaça convocada.</t>
  </si>
  <si>
    <t>Nom social de l'empresa</t>
  </si>
  <si>
    <t>Categoria professional</t>
  </si>
  <si>
    <t>Data inici</t>
  </si>
  <si>
    <t>Data fi</t>
  </si>
  <si>
    <t>% Jornada. Indicar %</t>
  </si>
  <si>
    <t>Dies</t>
  </si>
  <si>
    <t>Punts</t>
  </si>
  <si>
    <t>T. Valoració:</t>
  </si>
  <si>
    <t>SUMA</t>
  </si>
  <si>
    <t>VALORACIÓ FINAL:</t>
  </si>
  <si>
    <t>TOTAL</t>
  </si>
  <si>
    <t>VALOR PER MES TREBALLAT:</t>
  </si>
  <si>
    <t xml:space="preserve">A.2. </t>
  </si>
  <si>
    <t>Experiència en places del Sector Públic que siguin del mateix grup/subgrup de titulació i amb les funcions corresponents a les del cos, escala, categoria o equivalent al qual pertany la plaça convocada.</t>
  </si>
  <si>
    <t>Nom social de l'Empresa</t>
  </si>
  <si>
    <t>Categoria Professional</t>
  </si>
  <si>
    <t>Inici</t>
  </si>
  <si>
    <t>Fi</t>
  </si>
  <si>
    <t>% Jornada</t>
  </si>
  <si>
    <t xml:space="preserve">A.3. </t>
  </si>
  <si>
    <t>Experiència en places de l'Ajuntament convocant que siguin d'un grup/subgrup de titulació i del cos, escala, categoria o equivalent, diferent al de la plaça convocada.</t>
  </si>
  <si>
    <t>B) FORMACIÓ ACADÈMICA I ALTRES MÈRITS: FINS A UN MÀXIM DE 5 PUNTS</t>
  </si>
  <si>
    <t xml:space="preserve">B.1. </t>
  </si>
  <si>
    <t>FORMACIÓ GRUP AGRUPACIONS PROFESSIONALS (AP)</t>
  </si>
  <si>
    <t>Barem</t>
  </si>
  <si>
    <t>B.1.1.</t>
  </si>
  <si>
    <t>FORMACIÓ REGLADA (màxim 0,50 punts)</t>
  </si>
  <si>
    <t>Titulació</t>
  </si>
  <si>
    <t>SUMA TOTALS</t>
  </si>
  <si>
    <t>B.1.2.</t>
  </si>
  <si>
    <t>FORMACIÓ CONTÍNUA</t>
  </si>
  <si>
    <t>Cursos amb certificat d'assitència</t>
  </si>
  <si>
    <t>Hores</t>
  </si>
  <si>
    <t>Cursos amb certificat d'aprofitament</t>
  </si>
  <si>
    <t>VALORACIÓ FINAL CURSOS:</t>
  </si>
  <si>
    <t>Assistència a cursos de formació en base a l'enfocament de Reggio Emilia i Loris Malaguzzi, Dr. Emmi Piler i/o Waldorf, en centres públics o privats, de reconeguda solvència, a la puntuació obtinguda, segons barem cursos, s'aplicara un increment del 50%</t>
  </si>
  <si>
    <t>Formació relacionada amb Prevenció de Riscos Laborals</t>
  </si>
  <si>
    <t>VALORACIO FINAL B.1.2:</t>
  </si>
  <si>
    <t>B.1.3.</t>
  </si>
  <si>
    <t>FORMACIÓ ACTIC O EQUIVALENT</t>
  </si>
  <si>
    <t>Nivell Bàsic</t>
  </si>
  <si>
    <t>Nivell Mitjà</t>
  </si>
  <si>
    <t xml:space="preserve">B.2. </t>
  </si>
  <si>
    <t>ALTRES MÈRITS A CONCRETAR GRUP AGRUPACIONS PROFESSIONALS (AP) ( Màxim 2 punts)</t>
  </si>
  <si>
    <t>Nivell català C1 (0,75 punts)</t>
  </si>
  <si>
    <t>Superació de processos selectius convocats per l'Ajuntament de Sant Pol de Mar, per a la provisió de places de la mateixa categoria i/o lloc de treball a la de la plaça que es convoca</t>
  </si>
  <si>
    <t>Superació de processos slectius per a establir borsa de treball de l'Ajuntament de Sant Pol de Mar</t>
  </si>
  <si>
    <t>Nivell català B2 (0,50 punts)</t>
  </si>
  <si>
    <t>Certificat de professionalitat</t>
  </si>
  <si>
    <t>Carnet de conduir B1</t>
  </si>
  <si>
    <t>Carnet de conduir B</t>
  </si>
  <si>
    <t xml:space="preserve">VALORACIO FINAL </t>
  </si>
  <si>
    <t>VALORACIO FINAL B.2:</t>
  </si>
  <si>
    <t>CÀLCUL TOTAL EXPERIENCIA PROFESSIONAL</t>
  </si>
  <si>
    <t>OCULTAR</t>
  </si>
  <si>
    <t>PUNTUACIÓ MÀXIMA EXPERIÈNCIA PROFESSIONAL</t>
  </si>
  <si>
    <t>PUNTUACIÓ MÀXIMA FORMACIÓ PROFESSIONAL</t>
  </si>
  <si>
    <t>CÀLCUL TOTAL TITULACIONS ACADÈMIQUES</t>
  </si>
  <si>
    <t>PUNTUACIÓ TOTAL FASE VALORACIÓ MÈRITS</t>
  </si>
  <si>
    <t>Curs Primers Auxilis (màxim 0,5 punts)</t>
  </si>
  <si>
    <t>PROCÉS SELECTIU: OFICIAL 2A JARDINERIA I SERVEIS MÚLTIPLES                      (EXP. 2023/1572) - CONCURS DE MÈRITS LLIURE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</si>
</sst>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51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>
      <alignment vertical="center"/>
    </xf>
    <xf numFmtId="0" fontId="6" fillId="0" borderId="6" xfId="1" applyFont="1" applyBorder="1" applyAlignment="1" applyProtection="1">
      <alignment vertical="center"/>
      <protection locked="0"/>
    </xf>
    <xf numFmtId="14" fontId="6" fillId="0" borderId="6" xfId="0" applyNumberFormat="1" applyFont="1" applyBorder="1" applyAlignment="1" applyProtection="1">
      <alignment vertical="center"/>
      <protection locked="0"/>
    </xf>
    <xf numFmtId="9" fontId="6" fillId="0" borderId="6" xfId="0" applyNumberFormat="1" applyFont="1" applyBorder="1" applyAlignment="1" applyProtection="1">
      <alignment vertical="center"/>
      <protection locked="0" hidden="1"/>
    </xf>
    <xf numFmtId="2" fontId="6" fillId="2" borderId="6" xfId="1" applyNumberFormat="1" applyFont="1" applyFill="1" applyBorder="1" applyAlignment="1" applyProtection="1">
      <alignment vertical="center"/>
      <protection hidden="1"/>
    </xf>
    <xf numFmtId="0" fontId="6" fillId="0" borderId="7" xfId="1" applyFont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9" xfId="1" applyFont="1" applyFill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vertical="center"/>
      <protection locked="0" hidden="1"/>
    </xf>
    <xf numFmtId="3" fontId="6" fillId="2" borderId="10" xfId="1" applyNumberFormat="1" applyFont="1" applyFill="1" applyBorder="1" applyAlignment="1" applyProtection="1">
      <alignment vertical="center"/>
      <protection locked="0" hidden="1"/>
    </xf>
    <xf numFmtId="2" fontId="6" fillId="2" borderId="10" xfId="1" applyNumberFormat="1" applyFont="1" applyFill="1" applyBorder="1" applyAlignment="1" applyProtection="1">
      <alignment vertical="center"/>
      <protection hidden="1"/>
    </xf>
    <xf numFmtId="0" fontId="6" fillId="2" borderId="5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10" xfId="1" applyFont="1" applyFill="1" applyBorder="1" applyAlignment="1" applyProtection="1">
      <alignment vertical="center"/>
      <protection hidden="1"/>
    </xf>
    <xf numFmtId="2" fontId="3" fillId="2" borderId="6" xfId="0" applyNumberFormat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2" fontId="7" fillId="2" borderId="4" xfId="1" applyNumberFormat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/>
    </xf>
    <xf numFmtId="0" fontId="5" fillId="2" borderId="4" xfId="1" applyFont="1" applyFill="1" applyBorder="1" applyAlignment="1" applyProtection="1">
      <alignment vertical="center"/>
      <protection hidden="1"/>
    </xf>
    <xf numFmtId="0" fontId="5" fillId="0" borderId="0" xfId="1" applyFont="1" applyBorder="1" applyAlignment="1" applyProtection="1">
      <alignment vertical="center"/>
      <protection hidden="1"/>
    </xf>
    <xf numFmtId="0" fontId="5" fillId="2" borderId="6" xfId="1" applyFont="1" applyFill="1" applyBorder="1" applyAlignment="1">
      <alignment vertical="center"/>
    </xf>
    <xf numFmtId="0" fontId="8" fillId="0" borderId="6" xfId="1" applyFont="1" applyBorder="1" applyAlignment="1">
      <alignment vertical="center"/>
    </xf>
    <xf numFmtId="0" fontId="6" fillId="2" borderId="10" xfId="1" applyFont="1" applyFill="1" applyBorder="1" applyAlignment="1" applyProtection="1">
      <alignment vertical="center"/>
      <protection hidden="1"/>
    </xf>
    <xf numFmtId="2" fontId="5" fillId="2" borderId="4" xfId="1" applyNumberFormat="1" applyFont="1" applyFill="1" applyBorder="1" applyAlignment="1">
      <alignment horizontal="left" vertical="center"/>
    </xf>
    <xf numFmtId="2" fontId="5" fillId="2" borderId="5" xfId="1" applyNumberFormat="1" applyFont="1" applyFill="1" applyBorder="1" applyAlignment="1" applyProtection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Fill="1" applyBorder="1" applyAlignment="1" applyProtection="1">
      <alignment vertical="center"/>
      <protection hidden="1"/>
    </xf>
    <xf numFmtId="2" fontId="5" fillId="0" borderId="0" xfId="1" applyNumberFormat="1" applyFont="1" applyFill="1" applyBorder="1" applyAlignment="1" applyProtection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0" fontId="5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2" fontId="8" fillId="2" borderId="6" xfId="1" applyNumberFormat="1" applyFont="1" applyFill="1" applyBorder="1" applyAlignment="1" applyProtection="1">
      <alignment horizontal="right" vertical="center"/>
      <protection locked="0" hidden="1"/>
    </xf>
    <xf numFmtId="2" fontId="8" fillId="2" borderId="6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3" fillId="0" borderId="0" xfId="0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 wrapText="1" shrinkToFit="1"/>
    </xf>
    <xf numFmtId="0" fontId="0" fillId="2" borderId="6" xfId="1" applyFont="1" applyFill="1" applyBorder="1" applyAlignment="1" applyProtection="1">
      <alignment vertical="center"/>
      <protection locked="0"/>
    </xf>
    <xf numFmtId="0" fontId="0" fillId="2" borderId="6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vertical="center"/>
    </xf>
    <xf numFmtId="0" fontId="0" fillId="0" borderId="0" xfId="1" applyFont="1" applyBorder="1" applyAlignment="1" applyProtection="1">
      <alignment horizontal="center" vertical="center"/>
      <protection locked="0"/>
    </xf>
    <xf numFmtId="0" fontId="0" fillId="0" borderId="0" xfId="1" applyFont="1" applyFill="1" applyBorder="1" applyAlignment="1" applyProtection="1">
      <alignment horizontal="center" vertical="center"/>
      <protection locked="0"/>
    </xf>
    <xf numFmtId="2" fontId="5" fillId="0" borderId="0" xfId="1" applyNumberFormat="1" applyFont="1" applyFill="1" applyBorder="1" applyAlignment="1">
      <alignment horizontal="center" vertical="center" wrapText="1"/>
    </xf>
    <xf numFmtId="2" fontId="3" fillId="4" borderId="6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2" fontId="2" fillId="2" borderId="0" xfId="0" applyNumberFormat="1" applyFont="1" applyFill="1" applyBorder="1" applyAlignment="1">
      <alignment vertical="center"/>
    </xf>
    <xf numFmtId="2" fontId="6" fillId="2" borderId="6" xfId="0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2" fontId="9" fillId="4" borderId="6" xfId="1" applyNumberFormat="1" applyFont="1" applyFill="1" applyBorder="1" applyAlignment="1">
      <alignment vertical="center"/>
    </xf>
    <xf numFmtId="0" fontId="0" fillId="0" borderId="0" xfId="1" applyFont="1" applyFill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2" fontId="9" fillId="0" borderId="0" xfId="1" applyNumberFormat="1" applyFont="1" applyFill="1" applyBorder="1" applyAlignment="1">
      <alignment vertical="center"/>
    </xf>
    <xf numFmtId="2" fontId="9" fillId="5" borderId="6" xfId="1" applyNumberFormat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2" fontId="11" fillId="2" borderId="10" xfId="1" applyNumberFormat="1" applyFont="1" applyFill="1" applyBorder="1" applyAlignment="1" applyProtection="1">
      <alignment horizontal="center" vertical="center"/>
      <protection locked="0"/>
    </xf>
    <xf numFmtId="164" fontId="11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vertical="center"/>
      <protection locked="0"/>
    </xf>
    <xf numFmtId="2" fontId="11" fillId="2" borderId="6" xfId="1" applyNumberFormat="1" applyFont="1" applyFill="1" applyBorder="1" applyAlignment="1" applyProtection="1">
      <alignment horizontal="center" vertical="center"/>
    </xf>
    <xf numFmtId="0" fontId="6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 applyProtection="1">
      <alignment horizontal="center" vertical="center"/>
      <protection hidden="1"/>
    </xf>
    <xf numFmtId="164" fontId="1" fillId="0" borderId="0" xfId="1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0" fontId="5" fillId="3" borderId="0" xfId="1" applyFont="1" applyFill="1" applyBorder="1" applyAlignment="1">
      <alignment vertical="center"/>
    </xf>
    <xf numFmtId="0" fontId="5" fillId="3" borderId="0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  <protection locked="0"/>
    </xf>
    <xf numFmtId="3" fontId="6" fillId="2" borderId="6" xfId="1" applyNumberFormat="1" applyFont="1" applyFill="1" applyBorder="1" applyAlignment="1" applyProtection="1">
      <alignment vertical="center"/>
      <protection hidden="1"/>
    </xf>
    <xf numFmtId="0" fontId="11" fillId="2" borderId="10" xfId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5" fillId="2" borderId="5" xfId="1" applyFont="1" applyFill="1" applyBorder="1" applyAlignment="1" applyProtection="1">
      <alignment horizontal="left" vertical="center"/>
      <protection locked="0"/>
    </xf>
    <xf numFmtId="0" fontId="11" fillId="2" borderId="3" xfId="1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3" fillId="2" borderId="6" xfId="1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6" fillId="2" borderId="8" xfId="1" applyFont="1" applyFill="1" applyBorder="1" applyAlignment="1" applyProtection="1">
      <alignment horizontal="left" vertical="center"/>
      <protection locked="0"/>
    </xf>
    <xf numFmtId="0" fontId="6" fillId="2" borderId="11" xfId="1" applyFont="1" applyFill="1" applyBorder="1" applyAlignment="1" applyProtection="1">
      <alignment horizontal="left" vertical="center"/>
      <protection locked="0"/>
    </xf>
    <xf numFmtId="0" fontId="6" fillId="2" borderId="9" xfId="1" applyFont="1" applyFill="1" applyBorder="1" applyAlignment="1" applyProtection="1">
      <alignment horizontal="left" vertical="center"/>
      <protection locked="0"/>
    </xf>
    <xf numFmtId="0" fontId="0" fillId="4" borderId="6" xfId="1" applyFont="1" applyFill="1" applyBorder="1" applyAlignment="1" applyProtection="1">
      <alignment horizontal="left" vertical="center"/>
      <protection locked="0"/>
    </xf>
    <xf numFmtId="0" fontId="1" fillId="4" borderId="6" xfId="1" applyFont="1" applyFill="1" applyBorder="1" applyAlignment="1" applyProtection="1">
      <alignment horizontal="left" vertical="center"/>
      <protection locked="0"/>
    </xf>
    <xf numFmtId="0" fontId="3" fillId="5" borderId="6" xfId="1" applyFont="1" applyFill="1" applyBorder="1" applyAlignment="1" applyProtection="1">
      <alignment horizontal="left" vertical="center"/>
      <protection locked="0"/>
    </xf>
    <xf numFmtId="0" fontId="5" fillId="2" borderId="3" xfId="1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5" xfId="1" applyFont="1" applyFill="1" applyBorder="1" applyAlignment="1">
      <alignment horizontal="left" vertical="center" wrapText="1" shrinkToFit="1"/>
    </xf>
    <xf numFmtId="0" fontId="5" fillId="2" borderId="6" xfId="1" applyFont="1" applyFill="1" applyBorder="1" applyAlignment="1">
      <alignment horizontal="left" vertical="center" wrapText="1" shrinkToFit="1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3" fillId="4" borderId="3" xfId="1" applyFont="1" applyFill="1" applyBorder="1" applyAlignment="1" applyProtection="1">
      <alignment horizontal="left" vertical="center"/>
      <protection locked="0"/>
    </xf>
    <xf numFmtId="0" fontId="3" fillId="4" borderId="4" xfId="1" applyFont="1" applyFill="1" applyBorder="1" applyAlignment="1" applyProtection="1">
      <alignment horizontal="left" vertical="center"/>
      <protection locked="0"/>
    </xf>
    <xf numFmtId="0" fontId="3" fillId="4" borderId="5" xfId="1" applyFont="1" applyFill="1" applyBorder="1" applyAlignment="1" applyProtection="1">
      <alignment horizontal="left" vertical="center"/>
      <protection locked="0"/>
    </xf>
    <xf numFmtId="0" fontId="0" fillId="0" borderId="3" xfId="1" applyFont="1" applyBorder="1" applyAlignment="1" applyProtection="1">
      <alignment horizontal="left" vertical="center"/>
      <protection locked="0"/>
    </xf>
    <xf numFmtId="0" fontId="0" fillId="0" borderId="4" xfId="1" applyFont="1" applyBorder="1" applyAlignment="1" applyProtection="1">
      <alignment horizontal="left" vertical="center"/>
      <protection locked="0"/>
    </xf>
    <xf numFmtId="0" fontId="0" fillId="0" borderId="5" xfId="1" applyFont="1" applyBorder="1" applyAlignment="1" applyProtection="1">
      <alignment horizontal="left" vertical="center"/>
      <protection locked="0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0" fillId="0" borderId="6" xfId="1" applyFont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5" fillId="2" borderId="3" xfId="1" applyFont="1" applyFill="1" applyBorder="1" applyAlignment="1">
      <alignment horizontal="left" vertical="center" wrapText="1" shrinkToFit="1"/>
    </xf>
    <xf numFmtId="0" fontId="5" fillId="2" borderId="4" xfId="1" applyFont="1" applyFill="1" applyBorder="1" applyAlignment="1">
      <alignment horizontal="left" vertical="center" wrapText="1" shrinkToFit="1"/>
    </xf>
    <xf numFmtId="0" fontId="5" fillId="2" borderId="5" xfId="1" applyFont="1" applyFill="1" applyBorder="1" applyAlignment="1">
      <alignment horizontal="left" vertical="center" wrapText="1" shrinkToFit="1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0</xdr:rowOff>
    </xdr:from>
    <xdr:to>
      <xdr:col>1</xdr:col>
      <xdr:colOff>1114746</xdr:colOff>
      <xdr:row>2</xdr:row>
      <xdr:rowOff>337185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" y="0"/>
          <a:ext cx="1387161" cy="7277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47"/>
  <sheetViews>
    <sheetView tabSelected="1" view="pageBreakPreview" zoomScaleNormal="100" zoomScaleSheetLayoutView="100" workbookViewId="0">
      <selection activeCell="C2" sqref="C2"/>
    </sheetView>
  </sheetViews>
  <sheetFormatPr baseColWidth="10" defaultColWidth="11.5546875" defaultRowHeight="14.4"/>
  <cols>
    <col min="1" max="1" width="5" style="1" customWidth="1"/>
    <col min="2" max="2" width="28.6640625" style="1" customWidth="1"/>
    <col min="3" max="6" width="11.5546875" style="1"/>
    <col min="7" max="7" width="9.44140625" style="1" bestFit="1" customWidth="1"/>
    <col min="8" max="8" width="9" style="1" customWidth="1"/>
    <col min="9" max="9" width="9.109375" style="1" customWidth="1"/>
    <col min="10" max="10" width="24.44140625" style="3" hidden="1" customWidth="1"/>
    <col min="11" max="11" width="16.88671875" style="3" hidden="1" customWidth="1"/>
    <col min="12" max="16384" width="11.5546875" style="1"/>
  </cols>
  <sheetData>
    <row r="2" spans="1:11" ht="15.6">
      <c r="C2" s="2" t="s">
        <v>0</v>
      </c>
    </row>
    <row r="3" spans="1:11" ht="32.25" customHeight="1">
      <c r="C3" s="146" t="s">
        <v>68</v>
      </c>
      <c r="D3" s="146"/>
      <c r="E3" s="146"/>
      <c r="F3" s="146"/>
      <c r="G3" s="146"/>
      <c r="H3" s="146"/>
      <c r="I3" s="146"/>
    </row>
    <row r="6" spans="1:11">
      <c r="A6" s="4" t="s">
        <v>1</v>
      </c>
      <c r="B6" s="5"/>
      <c r="C6" s="147"/>
      <c r="D6" s="148"/>
      <c r="E6" s="148"/>
      <c r="F6" s="148"/>
      <c r="G6" s="148"/>
      <c r="H6" s="148"/>
      <c r="I6" s="149"/>
    </row>
    <row r="7" spans="1:11">
      <c r="A7" s="6" t="s">
        <v>2</v>
      </c>
      <c r="B7" s="7"/>
      <c r="C7" s="147"/>
      <c r="D7" s="148"/>
      <c r="E7" s="148"/>
      <c r="F7" s="148"/>
      <c r="G7" s="148"/>
      <c r="H7" s="148"/>
      <c r="I7" s="149"/>
    </row>
    <row r="9" spans="1:11" s="9" customFormat="1">
      <c r="A9" s="8" t="s">
        <v>3</v>
      </c>
      <c r="B9" s="8"/>
      <c r="C9" s="8"/>
      <c r="D9" s="8"/>
      <c r="E9" s="8"/>
      <c r="F9" s="8"/>
      <c r="G9" s="8"/>
      <c r="H9" s="8"/>
      <c r="I9" s="8"/>
      <c r="J9" s="3"/>
      <c r="K9" s="3" t="s">
        <v>4</v>
      </c>
    </row>
    <row r="10" spans="1:11">
      <c r="A10" s="10"/>
      <c r="B10" s="10"/>
      <c r="C10" s="10"/>
      <c r="D10" s="10"/>
      <c r="E10" s="10"/>
      <c r="F10" s="10"/>
      <c r="G10" s="10"/>
      <c r="H10" s="10"/>
      <c r="I10" s="10"/>
    </row>
    <row r="11" spans="1:11">
      <c r="A11" s="8" t="s">
        <v>5</v>
      </c>
      <c r="B11" s="10"/>
      <c r="C11" s="10"/>
      <c r="D11" s="11"/>
      <c r="E11" s="11"/>
      <c r="F11" s="11"/>
      <c r="G11" s="11"/>
      <c r="H11" s="11"/>
      <c r="I11" s="11"/>
    </row>
    <row r="12" spans="1:11">
      <c r="A12" s="10"/>
      <c r="B12" s="10"/>
      <c r="C12" s="10"/>
      <c r="D12" s="11"/>
      <c r="E12" s="11"/>
      <c r="F12" s="11"/>
      <c r="G12" s="11"/>
      <c r="H12" s="11"/>
      <c r="I12" s="11"/>
    </row>
    <row r="13" spans="1:11" s="9" customFormat="1" ht="31.5" customHeight="1">
      <c r="A13" s="12" t="s">
        <v>6</v>
      </c>
      <c r="B13" s="139" t="s">
        <v>7</v>
      </c>
      <c r="C13" s="140"/>
      <c r="D13" s="140"/>
      <c r="E13" s="140"/>
      <c r="F13" s="140"/>
      <c r="G13" s="140"/>
      <c r="H13" s="140"/>
      <c r="I13" s="141"/>
      <c r="J13" s="3"/>
      <c r="K13" s="3"/>
    </row>
    <row r="14" spans="1:11" ht="27.6">
      <c r="A14" s="13" t="s">
        <v>4</v>
      </c>
      <c r="B14" s="14" t="s">
        <v>8</v>
      </c>
      <c r="C14" s="150" t="s">
        <v>9</v>
      </c>
      <c r="D14" s="150"/>
      <c r="E14" s="14" t="s">
        <v>10</v>
      </c>
      <c r="F14" s="14" t="s">
        <v>11</v>
      </c>
      <c r="G14" s="14" t="s">
        <v>12</v>
      </c>
      <c r="H14" s="15" t="s">
        <v>13</v>
      </c>
      <c r="I14" s="15" t="s">
        <v>14</v>
      </c>
    </row>
    <row r="15" spans="1:11">
      <c r="A15" s="16">
        <v>1</v>
      </c>
      <c r="B15" s="17"/>
      <c r="C15" s="144"/>
      <c r="D15" s="144"/>
      <c r="E15" s="18"/>
      <c r="F15" s="18"/>
      <c r="G15" s="19"/>
      <c r="H15" s="93">
        <f>(F15-E15+1)*G15</f>
        <v>0</v>
      </c>
      <c r="I15" s="20">
        <f>H15*0.6/30</f>
        <v>0</v>
      </c>
    </row>
    <row r="16" spans="1:11">
      <c r="A16" s="16">
        <v>2</v>
      </c>
      <c r="B16" s="17"/>
      <c r="C16" s="144"/>
      <c r="D16" s="144"/>
      <c r="E16" s="18"/>
      <c r="F16" s="18"/>
      <c r="G16" s="19"/>
      <c r="H16" s="93">
        <f t="shared" ref="H16:H29" si="0">(F16-E16+1)*G16</f>
        <v>0</v>
      </c>
      <c r="I16" s="20">
        <f t="shared" ref="I16:I29" si="1">H16*0.6/30</f>
        <v>0</v>
      </c>
    </row>
    <row r="17" spans="1:9">
      <c r="A17" s="16">
        <v>3</v>
      </c>
      <c r="B17" s="17"/>
      <c r="C17" s="144"/>
      <c r="D17" s="144"/>
      <c r="E17" s="18"/>
      <c r="F17" s="18"/>
      <c r="G17" s="19"/>
      <c r="H17" s="93">
        <f t="shared" si="0"/>
        <v>0</v>
      </c>
      <c r="I17" s="20">
        <f t="shared" si="1"/>
        <v>0</v>
      </c>
    </row>
    <row r="18" spans="1:9">
      <c r="A18" s="16">
        <v>4</v>
      </c>
      <c r="B18" s="17"/>
      <c r="C18" s="144"/>
      <c r="D18" s="144"/>
      <c r="E18" s="18"/>
      <c r="F18" s="18"/>
      <c r="G18" s="19"/>
      <c r="H18" s="93">
        <f t="shared" si="0"/>
        <v>0</v>
      </c>
      <c r="I18" s="20">
        <f t="shared" si="1"/>
        <v>0</v>
      </c>
    </row>
    <row r="19" spans="1:9">
      <c r="A19" s="16">
        <v>5</v>
      </c>
      <c r="B19" s="17"/>
      <c r="C19" s="144"/>
      <c r="D19" s="144"/>
      <c r="E19" s="18"/>
      <c r="F19" s="18"/>
      <c r="G19" s="19"/>
      <c r="H19" s="93">
        <f t="shared" si="0"/>
        <v>0</v>
      </c>
      <c r="I19" s="20">
        <f t="shared" si="1"/>
        <v>0</v>
      </c>
    </row>
    <row r="20" spans="1:9">
      <c r="A20" s="16">
        <v>6</v>
      </c>
      <c r="B20" s="17"/>
      <c r="C20" s="144"/>
      <c r="D20" s="144"/>
      <c r="E20" s="18"/>
      <c r="F20" s="18"/>
      <c r="G20" s="19"/>
      <c r="H20" s="93">
        <f t="shared" si="0"/>
        <v>0</v>
      </c>
      <c r="I20" s="20">
        <f t="shared" si="1"/>
        <v>0</v>
      </c>
    </row>
    <row r="21" spans="1:9">
      <c r="A21" s="16">
        <v>7</v>
      </c>
      <c r="B21" s="17"/>
      <c r="C21" s="144"/>
      <c r="D21" s="144"/>
      <c r="E21" s="18"/>
      <c r="F21" s="18"/>
      <c r="G21" s="19"/>
      <c r="H21" s="93">
        <f t="shared" si="0"/>
        <v>0</v>
      </c>
      <c r="I21" s="20">
        <f t="shared" si="1"/>
        <v>0</v>
      </c>
    </row>
    <row r="22" spans="1:9">
      <c r="A22" s="16">
        <v>8</v>
      </c>
      <c r="B22" s="17"/>
      <c r="C22" s="144"/>
      <c r="D22" s="144"/>
      <c r="E22" s="18"/>
      <c r="F22" s="18"/>
      <c r="G22" s="19"/>
      <c r="H22" s="93">
        <f t="shared" si="0"/>
        <v>0</v>
      </c>
      <c r="I22" s="20">
        <f t="shared" si="1"/>
        <v>0</v>
      </c>
    </row>
    <row r="23" spans="1:9">
      <c r="A23" s="16">
        <v>9</v>
      </c>
      <c r="B23" s="17"/>
      <c r="C23" s="144"/>
      <c r="D23" s="144"/>
      <c r="E23" s="18"/>
      <c r="F23" s="18"/>
      <c r="G23" s="19"/>
      <c r="H23" s="93">
        <f t="shared" si="0"/>
        <v>0</v>
      </c>
      <c r="I23" s="20">
        <f t="shared" si="1"/>
        <v>0</v>
      </c>
    </row>
    <row r="24" spans="1:9">
      <c r="A24" s="16">
        <v>10</v>
      </c>
      <c r="B24" s="17"/>
      <c r="C24" s="144"/>
      <c r="D24" s="144"/>
      <c r="E24" s="18"/>
      <c r="F24" s="18"/>
      <c r="G24" s="19"/>
      <c r="H24" s="93">
        <f t="shared" si="0"/>
        <v>0</v>
      </c>
      <c r="I24" s="20">
        <f t="shared" si="1"/>
        <v>0</v>
      </c>
    </row>
    <row r="25" spans="1:9">
      <c r="A25" s="16">
        <v>11</v>
      </c>
      <c r="B25" s="17"/>
      <c r="C25" s="144"/>
      <c r="D25" s="144"/>
      <c r="E25" s="18"/>
      <c r="F25" s="18"/>
      <c r="G25" s="19"/>
      <c r="H25" s="93">
        <f t="shared" si="0"/>
        <v>0</v>
      </c>
      <c r="I25" s="20">
        <f t="shared" si="1"/>
        <v>0</v>
      </c>
    </row>
    <row r="26" spans="1:9">
      <c r="A26" s="16">
        <v>12</v>
      </c>
      <c r="B26" s="17"/>
      <c r="C26" s="144"/>
      <c r="D26" s="144"/>
      <c r="E26" s="18"/>
      <c r="F26" s="18"/>
      <c r="G26" s="19"/>
      <c r="H26" s="93">
        <f t="shared" si="0"/>
        <v>0</v>
      </c>
      <c r="I26" s="20">
        <f t="shared" si="1"/>
        <v>0</v>
      </c>
    </row>
    <row r="27" spans="1:9">
      <c r="A27" s="16">
        <v>13</v>
      </c>
      <c r="B27" s="17"/>
      <c r="C27" s="144"/>
      <c r="D27" s="144"/>
      <c r="E27" s="18"/>
      <c r="F27" s="18"/>
      <c r="G27" s="19"/>
      <c r="H27" s="93">
        <f t="shared" si="0"/>
        <v>0</v>
      </c>
      <c r="I27" s="20">
        <f t="shared" si="1"/>
        <v>0</v>
      </c>
    </row>
    <row r="28" spans="1:9">
      <c r="A28" s="16">
        <v>14</v>
      </c>
      <c r="B28" s="17"/>
      <c r="C28" s="144"/>
      <c r="D28" s="144"/>
      <c r="E28" s="18"/>
      <c r="F28" s="18"/>
      <c r="G28" s="19"/>
      <c r="H28" s="93">
        <f t="shared" si="0"/>
        <v>0</v>
      </c>
      <c r="I28" s="20">
        <f t="shared" si="1"/>
        <v>0</v>
      </c>
    </row>
    <row r="29" spans="1:9">
      <c r="A29" s="16">
        <v>15</v>
      </c>
      <c r="B29" s="17"/>
      <c r="C29" s="145"/>
      <c r="D29" s="145"/>
      <c r="E29" s="18"/>
      <c r="F29" s="18"/>
      <c r="G29" s="19"/>
      <c r="H29" s="93">
        <f t="shared" si="0"/>
        <v>0</v>
      </c>
      <c r="I29" s="20">
        <f t="shared" si="1"/>
        <v>0</v>
      </c>
    </row>
    <row r="30" spans="1:9" ht="15.75" customHeight="1">
      <c r="A30" s="21"/>
      <c r="B30" s="22" t="s">
        <v>15</v>
      </c>
      <c r="C30" s="22"/>
      <c r="D30" s="23"/>
      <c r="E30" s="24"/>
      <c r="F30" s="25"/>
      <c r="G30" s="26"/>
      <c r="H30" s="27" t="s">
        <v>16</v>
      </c>
      <c r="I30" s="28">
        <f>SUM(I15:I29)</f>
        <v>0</v>
      </c>
    </row>
    <row r="31" spans="1:9">
      <c r="A31" s="11"/>
      <c r="B31" s="34" t="s">
        <v>19</v>
      </c>
      <c r="C31" s="35">
        <v>0.6</v>
      </c>
      <c r="D31" s="36"/>
      <c r="E31" s="36"/>
      <c r="F31" s="36"/>
      <c r="G31" s="36"/>
      <c r="H31" s="37"/>
      <c r="I31" s="29"/>
    </row>
    <row r="32" spans="1:9">
      <c r="A32" s="11"/>
      <c r="B32" s="30" t="s">
        <v>17</v>
      </c>
      <c r="C32" s="31"/>
      <c r="D32" s="31"/>
      <c r="E32" s="31"/>
      <c r="F32" s="31"/>
      <c r="G32" s="31"/>
      <c r="H32" s="32" t="s">
        <v>18</v>
      </c>
      <c r="I32" s="33">
        <f>MIN(45,I30)</f>
        <v>0</v>
      </c>
    </row>
    <row r="34" spans="1:9">
      <c r="A34" s="11"/>
      <c r="B34" s="10"/>
      <c r="C34" s="10"/>
      <c r="D34" s="10"/>
      <c r="E34" s="10"/>
      <c r="F34" s="10"/>
      <c r="G34" s="10"/>
      <c r="H34" s="38"/>
      <c r="I34" s="11"/>
    </row>
    <row r="35" spans="1:9" ht="36" customHeight="1">
      <c r="A35" s="39" t="s">
        <v>20</v>
      </c>
      <c r="B35" s="139" t="s">
        <v>21</v>
      </c>
      <c r="C35" s="140"/>
      <c r="D35" s="140"/>
      <c r="E35" s="140"/>
      <c r="F35" s="140"/>
      <c r="G35" s="140"/>
      <c r="H35" s="140"/>
      <c r="I35" s="141"/>
    </row>
    <row r="36" spans="1:9" ht="27.6" customHeight="1">
      <c r="A36" s="14" t="s">
        <v>4</v>
      </c>
      <c r="B36" s="14" t="s">
        <v>22</v>
      </c>
      <c r="C36" s="142" t="s">
        <v>23</v>
      </c>
      <c r="D36" s="143"/>
      <c r="E36" s="14" t="s">
        <v>24</v>
      </c>
      <c r="F36" s="14" t="s">
        <v>25</v>
      </c>
      <c r="G36" s="14" t="s">
        <v>26</v>
      </c>
      <c r="H36" s="15" t="s">
        <v>13</v>
      </c>
      <c r="I36" s="15" t="s">
        <v>14</v>
      </c>
    </row>
    <row r="37" spans="1:9">
      <c r="A37" s="16">
        <v>1</v>
      </c>
      <c r="B37" s="17"/>
      <c r="C37" s="137"/>
      <c r="D37" s="138"/>
      <c r="E37" s="18"/>
      <c r="F37" s="18"/>
      <c r="G37" s="19"/>
      <c r="H37" s="93">
        <f>(F37-E37+1)*G37</f>
        <v>0</v>
      </c>
      <c r="I37" s="20">
        <f>H37*0.15/30</f>
        <v>0</v>
      </c>
    </row>
    <row r="38" spans="1:9">
      <c r="A38" s="16">
        <v>2</v>
      </c>
      <c r="B38" s="17"/>
      <c r="C38" s="137"/>
      <c r="D38" s="138"/>
      <c r="E38" s="18"/>
      <c r="F38" s="18"/>
      <c r="G38" s="19"/>
      <c r="H38" s="93">
        <f t="shared" ref="H38:H51" si="2">(F38-E38+1)*G38</f>
        <v>0</v>
      </c>
      <c r="I38" s="20">
        <f t="shared" ref="I38:I51" si="3">H38*0.15/30</f>
        <v>0</v>
      </c>
    </row>
    <row r="39" spans="1:9">
      <c r="A39" s="16">
        <v>3</v>
      </c>
      <c r="B39" s="17"/>
      <c r="C39" s="137"/>
      <c r="D39" s="138"/>
      <c r="E39" s="18"/>
      <c r="F39" s="18"/>
      <c r="G39" s="19"/>
      <c r="H39" s="93">
        <f t="shared" si="2"/>
        <v>0</v>
      </c>
      <c r="I39" s="20">
        <f t="shared" si="3"/>
        <v>0</v>
      </c>
    </row>
    <row r="40" spans="1:9">
      <c r="A40" s="16">
        <v>4</v>
      </c>
      <c r="B40" s="17"/>
      <c r="C40" s="137"/>
      <c r="D40" s="138"/>
      <c r="E40" s="18"/>
      <c r="F40" s="18"/>
      <c r="G40" s="19"/>
      <c r="H40" s="93">
        <f t="shared" si="2"/>
        <v>0</v>
      </c>
      <c r="I40" s="20">
        <f t="shared" si="3"/>
        <v>0</v>
      </c>
    </row>
    <row r="41" spans="1:9">
      <c r="A41" s="16">
        <v>5</v>
      </c>
      <c r="B41" s="17"/>
      <c r="C41" s="137"/>
      <c r="D41" s="138"/>
      <c r="E41" s="18"/>
      <c r="F41" s="18"/>
      <c r="G41" s="19"/>
      <c r="H41" s="93">
        <f>(F41-E41+1)*G41</f>
        <v>0</v>
      </c>
      <c r="I41" s="20">
        <f t="shared" si="3"/>
        <v>0</v>
      </c>
    </row>
    <row r="42" spans="1:9">
      <c r="A42" s="40">
        <v>6</v>
      </c>
      <c r="B42" s="17"/>
      <c r="C42" s="137"/>
      <c r="D42" s="138"/>
      <c r="E42" s="18"/>
      <c r="F42" s="18"/>
      <c r="G42" s="19"/>
      <c r="H42" s="93">
        <f t="shared" si="2"/>
        <v>0</v>
      </c>
      <c r="I42" s="20">
        <f t="shared" si="3"/>
        <v>0</v>
      </c>
    </row>
    <row r="43" spans="1:9">
      <c r="A43" s="16">
        <v>7</v>
      </c>
      <c r="B43" s="17"/>
      <c r="C43" s="137"/>
      <c r="D43" s="138"/>
      <c r="E43" s="18"/>
      <c r="F43" s="18"/>
      <c r="G43" s="19"/>
      <c r="H43" s="93">
        <f t="shared" si="2"/>
        <v>0</v>
      </c>
      <c r="I43" s="20">
        <f t="shared" si="3"/>
        <v>0</v>
      </c>
    </row>
    <row r="44" spans="1:9">
      <c r="A44" s="16">
        <v>8</v>
      </c>
      <c r="B44" s="17"/>
      <c r="C44" s="137"/>
      <c r="D44" s="138"/>
      <c r="E44" s="18"/>
      <c r="F44" s="18"/>
      <c r="G44" s="19"/>
      <c r="H44" s="93">
        <f t="shared" si="2"/>
        <v>0</v>
      </c>
      <c r="I44" s="20">
        <f t="shared" si="3"/>
        <v>0</v>
      </c>
    </row>
    <row r="45" spans="1:9">
      <c r="A45" s="16">
        <v>9</v>
      </c>
      <c r="B45" s="17"/>
      <c r="C45" s="137"/>
      <c r="D45" s="138"/>
      <c r="E45" s="18"/>
      <c r="F45" s="18"/>
      <c r="G45" s="19"/>
      <c r="H45" s="93">
        <f t="shared" si="2"/>
        <v>0</v>
      </c>
      <c r="I45" s="20">
        <f t="shared" si="3"/>
        <v>0</v>
      </c>
    </row>
    <row r="46" spans="1:9">
      <c r="A46" s="16">
        <v>10</v>
      </c>
      <c r="B46" s="17"/>
      <c r="C46" s="137"/>
      <c r="D46" s="138"/>
      <c r="E46" s="18"/>
      <c r="F46" s="18"/>
      <c r="G46" s="19"/>
      <c r="H46" s="93">
        <f t="shared" si="2"/>
        <v>0</v>
      </c>
      <c r="I46" s="20">
        <f t="shared" si="3"/>
        <v>0</v>
      </c>
    </row>
    <row r="47" spans="1:9">
      <c r="A47" s="16">
        <v>11</v>
      </c>
      <c r="B47" s="17"/>
      <c r="C47" s="137"/>
      <c r="D47" s="138"/>
      <c r="E47" s="18"/>
      <c r="F47" s="18"/>
      <c r="G47" s="19"/>
      <c r="H47" s="93">
        <f t="shared" si="2"/>
        <v>0</v>
      </c>
      <c r="I47" s="20">
        <f t="shared" si="3"/>
        <v>0</v>
      </c>
    </row>
    <row r="48" spans="1:9">
      <c r="A48" s="16">
        <v>12</v>
      </c>
      <c r="B48" s="17"/>
      <c r="C48" s="137"/>
      <c r="D48" s="138"/>
      <c r="E48" s="18"/>
      <c r="F48" s="18"/>
      <c r="G48" s="19"/>
      <c r="H48" s="93">
        <f t="shared" si="2"/>
        <v>0</v>
      </c>
      <c r="I48" s="20">
        <f t="shared" si="3"/>
        <v>0</v>
      </c>
    </row>
    <row r="49" spans="1:11">
      <c r="A49" s="16">
        <v>13</v>
      </c>
      <c r="B49" s="17"/>
      <c r="C49" s="137"/>
      <c r="D49" s="138"/>
      <c r="E49" s="18"/>
      <c r="F49" s="18"/>
      <c r="G49" s="19"/>
      <c r="H49" s="93">
        <f t="shared" si="2"/>
        <v>0</v>
      </c>
      <c r="I49" s="20">
        <f t="shared" si="3"/>
        <v>0</v>
      </c>
    </row>
    <row r="50" spans="1:11">
      <c r="A50" s="16">
        <v>14</v>
      </c>
      <c r="B50" s="17"/>
      <c r="C50" s="137"/>
      <c r="D50" s="138"/>
      <c r="E50" s="18"/>
      <c r="F50" s="18"/>
      <c r="G50" s="19"/>
      <c r="H50" s="93">
        <f t="shared" si="2"/>
        <v>0</v>
      </c>
      <c r="I50" s="20">
        <f t="shared" si="3"/>
        <v>0</v>
      </c>
    </row>
    <row r="51" spans="1:11">
      <c r="A51" s="16">
        <v>15</v>
      </c>
      <c r="B51" s="17"/>
      <c r="C51" s="137"/>
      <c r="D51" s="138"/>
      <c r="E51" s="18"/>
      <c r="F51" s="18"/>
      <c r="G51" s="19"/>
      <c r="H51" s="93">
        <f t="shared" si="2"/>
        <v>0</v>
      </c>
      <c r="I51" s="20">
        <f t="shared" si="3"/>
        <v>0</v>
      </c>
    </row>
    <row r="52" spans="1:11">
      <c r="A52" s="21"/>
      <c r="B52" s="22" t="s">
        <v>15</v>
      </c>
      <c r="C52" s="22"/>
      <c r="D52" s="23"/>
      <c r="E52" s="24"/>
      <c r="F52" s="25"/>
      <c r="G52" s="26"/>
      <c r="H52" s="41" t="s">
        <v>16</v>
      </c>
      <c r="I52" s="28">
        <f>SUM(I37:I51)</f>
        <v>0</v>
      </c>
    </row>
    <row r="53" spans="1:11">
      <c r="A53" s="11"/>
      <c r="B53" s="34" t="s">
        <v>19</v>
      </c>
      <c r="C53" s="42">
        <v>0.15</v>
      </c>
      <c r="D53" s="36"/>
      <c r="E53" s="36"/>
      <c r="F53" s="36"/>
      <c r="G53" s="36"/>
      <c r="H53" s="37"/>
      <c r="I53" s="43"/>
    </row>
    <row r="54" spans="1:11">
      <c r="A54" s="11"/>
      <c r="B54" s="30" t="s">
        <v>17</v>
      </c>
      <c r="C54" s="31"/>
      <c r="D54" s="31"/>
      <c r="E54" s="31"/>
      <c r="F54" s="31"/>
      <c r="G54" s="31"/>
      <c r="H54" s="32" t="s">
        <v>18</v>
      </c>
      <c r="I54" s="33">
        <f>MIN(45,I52)</f>
        <v>0</v>
      </c>
    </row>
    <row r="56" spans="1:11">
      <c r="A56" s="11"/>
      <c r="B56" s="10"/>
      <c r="C56" s="44"/>
      <c r="D56" s="10"/>
      <c r="E56" s="10"/>
      <c r="F56" s="10"/>
      <c r="G56" s="10"/>
      <c r="H56" s="45"/>
      <c r="I56" s="46"/>
    </row>
    <row r="57" spans="1:11" s="9" customFormat="1" ht="30.75" customHeight="1">
      <c r="A57" s="12" t="s">
        <v>27</v>
      </c>
      <c r="B57" s="139" t="s">
        <v>28</v>
      </c>
      <c r="C57" s="140"/>
      <c r="D57" s="140"/>
      <c r="E57" s="140"/>
      <c r="F57" s="140"/>
      <c r="G57" s="140"/>
      <c r="H57" s="140"/>
      <c r="I57" s="141"/>
      <c r="J57" s="3"/>
      <c r="K57" s="3"/>
    </row>
    <row r="58" spans="1:11" ht="27.6" customHeight="1">
      <c r="A58" s="14" t="s">
        <v>4</v>
      </c>
      <c r="B58" s="14" t="s">
        <v>22</v>
      </c>
      <c r="C58" s="142" t="s">
        <v>23</v>
      </c>
      <c r="D58" s="143"/>
      <c r="E58" s="14" t="s">
        <v>24</v>
      </c>
      <c r="F58" s="14" t="s">
        <v>25</v>
      </c>
      <c r="G58" s="14" t="s">
        <v>26</v>
      </c>
      <c r="H58" s="15" t="s">
        <v>13</v>
      </c>
      <c r="I58" s="15" t="s">
        <v>14</v>
      </c>
    </row>
    <row r="59" spans="1:11">
      <c r="A59" s="16">
        <v>1</v>
      </c>
      <c r="B59" s="17"/>
      <c r="C59" s="137"/>
      <c r="D59" s="138"/>
      <c r="E59" s="18"/>
      <c r="F59" s="18"/>
      <c r="G59" s="19"/>
      <c r="H59" s="93">
        <f>(F59-E59+1)*G59</f>
        <v>0</v>
      </c>
      <c r="I59" s="20">
        <f>H59*0.1/30</f>
        <v>0</v>
      </c>
    </row>
    <row r="60" spans="1:11">
      <c r="A60" s="16">
        <v>2</v>
      </c>
      <c r="B60" s="17"/>
      <c r="C60" s="137"/>
      <c r="D60" s="138"/>
      <c r="E60" s="18"/>
      <c r="F60" s="18"/>
      <c r="G60" s="19"/>
      <c r="H60" s="93">
        <f t="shared" ref="H60:H73" si="4">(F60-E60+1)*G60</f>
        <v>0</v>
      </c>
      <c r="I60" s="20">
        <f t="shared" ref="I60:I73" si="5">H60*0.1/30</f>
        <v>0</v>
      </c>
    </row>
    <row r="61" spans="1:11">
      <c r="A61" s="16">
        <v>3</v>
      </c>
      <c r="B61" s="17"/>
      <c r="C61" s="137"/>
      <c r="D61" s="138"/>
      <c r="E61" s="18"/>
      <c r="F61" s="18"/>
      <c r="G61" s="19"/>
      <c r="H61" s="93">
        <f t="shared" si="4"/>
        <v>0</v>
      </c>
      <c r="I61" s="20">
        <f t="shared" si="5"/>
        <v>0</v>
      </c>
    </row>
    <row r="62" spans="1:11">
      <c r="A62" s="16">
        <v>4</v>
      </c>
      <c r="B62" s="17"/>
      <c r="C62" s="137"/>
      <c r="D62" s="138"/>
      <c r="E62" s="18"/>
      <c r="F62" s="18"/>
      <c r="G62" s="19"/>
      <c r="H62" s="93">
        <f t="shared" si="4"/>
        <v>0</v>
      </c>
      <c r="I62" s="20">
        <f t="shared" si="5"/>
        <v>0</v>
      </c>
    </row>
    <row r="63" spans="1:11">
      <c r="A63" s="16">
        <v>5</v>
      </c>
      <c r="B63" s="17"/>
      <c r="C63" s="137"/>
      <c r="D63" s="138"/>
      <c r="E63" s="18"/>
      <c r="F63" s="18"/>
      <c r="G63" s="19"/>
      <c r="H63" s="93">
        <f t="shared" si="4"/>
        <v>0</v>
      </c>
      <c r="I63" s="20">
        <f t="shared" si="5"/>
        <v>0</v>
      </c>
    </row>
    <row r="64" spans="1:11">
      <c r="A64" s="40">
        <v>6</v>
      </c>
      <c r="B64" s="17"/>
      <c r="C64" s="137"/>
      <c r="D64" s="138"/>
      <c r="E64" s="18"/>
      <c r="F64" s="18"/>
      <c r="G64" s="19"/>
      <c r="H64" s="93">
        <f t="shared" si="4"/>
        <v>0</v>
      </c>
      <c r="I64" s="20">
        <f t="shared" si="5"/>
        <v>0</v>
      </c>
    </row>
    <row r="65" spans="1:9">
      <c r="A65" s="16">
        <v>7</v>
      </c>
      <c r="B65" s="17"/>
      <c r="C65" s="137"/>
      <c r="D65" s="138"/>
      <c r="E65" s="18"/>
      <c r="F65" s="18"/>
      <c r="G65" s="19"/>
      <c r="H65" s="93">
        <f t="shared" si="4"/>
        <v>0</v>
      </c>
      <c r="I65" s="20">
        <f t="shared" si="5"/>
        <v>0</v>
      </c>
    </row>
    <row r="66" spans="1:9">
      <c r="A66" s="16">
        <v>8</v>
      </c>
      <c r="B66" s="17"/>
      <c r="C66" s="137"/>
      <c r="D66" s="138"/>
      <c r="E66" s="18"/>
      <c r="F66" s="18"/>
      <c r="G66" s="19"/>
      <c r="H66" s="93">
        <f t="shared" si="4"/>
        <v>0</v>
      </c>
      <c r="I66" s="20">
        <f t="shared" si="5"/>
        <v>0</v>
      </c>
    </row>
    <row r="67" spans="1:9">
      <c r="A67" s="16">
        <v>9</v>
      </c>
      <c r="B67" s="17"/>
      <c r="C67" s="137"/>
      <c r="D67" s="138"/>
      <c r="E67" s="18"/>
      <c r="F67" s="18"/>
      <c r="G67" s="19"/>
      <c r="H67" s="93">
        <f t="shared" si="4"/>
        <v>0</v>
      </c>
      <c r="I67" s="20">
        <f t="shared" si="5"/>
        <v>0</v>
      </c>
    </row>
    <row r="68" spans="1:9">
      <c r="A68" s="16">
        <v>10</v>
      </c>
      <c r="B68" s="17"/>
      <c r="C68" s="137"/>
      <c r="D68" s="138"/>
      <c r="E68" s="18"/>
      <c r="F68" s="18"/>
      <c r="G68" s="19"/>
      <c r="H68" s="93">
        <f t="shared" si="4"/>
        <v>0</v>
      </c>
      <c r="I68" s="20">
        <f t="shared" si="5"/>
        <v>0</v>
      </c>
    </row>
    <row r="69" spans="1:9">
      <c r="A69" s="16">
        <v>11</v>
      </c>
      <c r="B69" s="17"/>
      <c r="C69" s="137"/>
      <c r="D69" s="138"/>
      <c r="E69" s="18"/>
      <c r="F69" s="18"/>
      <c r="G69" s="19"/>
      <c r="H69" s="93">
        <f t="shared" si="4"/>
        <v>0</v>
      </c>
      <c r="I69" s="20">
        <f t="shared" si="5"/>
        <v>0</v>
      </c>
    </row>
    <row r="70" spans="1:9">
      <c r="A70" s="16">
        <v>12</v>
      </c>
      <c r="B70" s="17"/>
      <c r="C70" s="137"/>
      <c r="D70" s="138"/>
      <c r="E70" s="18"/>
      <c r="F70" s="18"/>
      <c r="G70" s="19"/>
      <c r="H70" s="93">
        <f t="shared" si="4"/>
        <v>0</v>
      </c>
      <c r="I70" s="20">
        <f t="shared" si="5"/>
        <v>0</v>
      </c>
    </row>
    <row r="71" spans="1:9">
      <c r="A71" s="16">
        <v>13</v>
      </c>
      <c r="B71" s="17"/>
      <c r="C71" s="137"/>
      <c r="D71" s="138"/>
      <c r="E71" s="18"/>
      <c r="F71" s="18"/>
      <c r="G71" s="19"/>
      <c r="H71" s="93">
        <f t="shared" si="4"/>
        <v>0</v>
      </c>
      <c r="I71" s="20">
        <f t="shared" si="5"/>
        <v>0</v>
      </c>
    </row>
    <row r="72" spans="1:9">
      <c r="A72" s="16">
        <v>14</v>
      </c>
      <c r="B72" s="17"/>
      <c r="C72" s="137"/>
      <c r="D72" s="138"/>
      <c r="E72" s="18"/>
      <c r="F72" s="18"/>
      <c r="G72" s="19"/>
      <c r="H72" s="93">
        <f t="shared" si="4"/>
        <v>0</v>
      </c>
      <c r="I72" s="20">
        <f t="shared" si="5"/>
        <v>0</v>
      </c>
    </row>
    <row r="73" spans="1:9">
      <c r="A73" s="16">
        <v>15</v>
      </c>
      <c r="B73" s="17"/>
      <c r="C73" s="137"/>
      <c r="D73" s="138"/>
      <c r="E73" s="18"/>
      <c r="F73" s="18"/>
      <c r="G73" s="19"/>
      <c r="H73" s="93">
        <f t="shared" si="4"/>
        <v>0</v>
      </c>
      <c r="I73" s="20">
        <f t="shared" si="5"/>
        <v>0</v>
      </c>
    </row>
    <row r="74" spans="1:9">
      <c r="A74" s="21"/>
      <c r="B74" s="22" t="s">
        <v>15</v>
      </c>
      <c r="C74" s="22"/>
      <c r="D74" s="23"/>
      <c r="E74" s="24"/>
      <c r="F74" s="25"/>
      <c r="G74" s="26"/>
      <c r="H74" s="41" t="s">
        <v>16</v>
      </c>
      <c r="I74" s="28">
        <f>SUM(I59:I73)</f>
        <v>0</v>
      </c>
    </row>
    <row r="75" spans="1:9">
      <c r="A75" s="11"/>
      <c r="B75" s="34" t="s">
        <v>19</v>
      </c>
      <c r="C75" s="42">
        <v>0.1</v>
      </c>
      <c r="D75" s="36"/>
      <c r="E75" s="36"/>
      <c r="F75" s="36"/>
      <c r="G75" s="36"/>
      <c r="H75" s="37"/>
      <c r="I75" s="43"/>
    </row>
    <row r="76" spans="1:9">
      <c r="A76" s="11"/>
      <c r="B76" s="30" t="s">
        <v>17</v>
      </c>
      <c r="C76" s="31"/>
      <c r="D76" s="31"/>
      <c r="E76" s="31"/>
      <c r="F76" s="31"/>
      <c r="G76" s="31"/>
      <c r="H76" s="32" t="s">
        <v>18</v>
      </c>
      <c r="I76" s="33">
        <f>MIN(45,I74)</f>
        <v>0</v>
      </c>
    </row>
    <row r="78" spans="1:9">
      <c r="A78" s="11"/>
      <c r="B78" s="90"/>
      <c r="C78" s="90"/>
      <c r="D78" s="90"/>
      <c r="E78" s="90"/>
      <c r="F78" s="90"/>
      <c r="G78" s="90"/>
      <c r="H78" s="90"/>
      <c r="I78" s="90"/>
    </row>
    <row r="79" spans="1:9">
      <c r="A79" s="8" t="s">
        <v>29</v>
      </c>
      <c r="B79" s="10"/>
      <c r="C79" s="44"/>
      <c r="D79" s="10"/>
      <c r="E79" s="10"/>
      <c r="F79" s="10"/>
      <c r="G79" s="10"/>
      <c r="H79" s="45"/>
      <c r="I79" s="46"/>
    </row>
    <row r="80" spans="1:9">
      <c r="A80" s="8"/>
      <c r="B80" s="10"/>
      <c r="C80" s="44"/>
      <c r="D80" s="10"/>
      <c r="E80" s="10"/>
      <c r="F80" s="10"/>
      <c r="G80" s="10"/>
      <c r="H80" s="45"/>
      <c r="I80" s="46"/>
    </row>
    <row r="81" spans="1:10" ht="29.25" customHeight="1">
      <c r="A81" s="47" t="s">
        <v>30</v>
      </c>
      <c r="B81" s="114" t="s">
        <v>31</v>
      </c>
      <c r="C81" s="115"/>
      <c r="D81" s="115"/>
      <c r="E81" s="115"/>
      <c r="F81" s="115"/>
      <c r="G81" s="115"/>
      <c r="H81" s="115"/>
      <c r="I81" s="116"/>
      <c r="J81" s="3" t="s">
        <v>32</v>
      </c>
    </row>
    <row r="82" spans="1:10">
      <c r="A82" s="47" t="s">
        <v>33</v>
      </c>
      <c r="B82" s="114" t="s">
        <v>34</v>
      </c>
      <c r="C82" s="115"/>
      <c r="D82" s="115"/>
      <c r="E82" s="115"/>
      <c r="F82" s="115"/>
      <c r="G82" s="115"/>
      <c r="H82" s="116"/>
      <c r="I82" s="48"/>
      <c r="J82" s="49">
        <v>0.25</v>
      </c>
    </row>
    <row r="83" spans="1:10">
      <c r="A83" s="47"/>
      <c r="B83" s="50" t="s">
        <v>35</v>
      </c>
      <c r="C83" s="51"/>
      <c r="D83" s="51"/>
      <c r="E83" s="51"/>
      <c r="F83" s="51"/>
      <c r="G83" s="51"/>
      <c r="H83" s="52"/>
      <c r="I83" s="14" t="s">
        <v>14</v>
      </c>
      <c r="J83" s="49">
        <v>0.35</v>
      </c>
    </row>
    <row r="84" spans="1:10">
      <c r="A84" s="40">
        <v>1</v>
      </c>
      <c r="B84" s="118"/>
      <c r="C84" s="119"/>
      <c r="D84" s="119"/>
      <c r="E84" s="119"/>
      <c r="F84" s="119"/>
      <c r="G84" s="119"/>
      <c r="H84" s="120"/>
      <c r="I84" s="53"/>
      <c r="J84" s="49">
        <v>0.5</v>
      </c>
    </row>
    <row r="85" spans="1:10">
      <c r="A85" s="16">
        <f>A84+1</f>
        <v>2</v>
      </c>
      <c r="B85" s="118"/>
      <c r="C85" s="119"/>
      <c r="D85" s="119"/>
      <c r="E85" s="119"/>
      <c r="F85" s="119"/>
      <c r="G85" s="119"/>
      <c r="H85" s="120"/>
      <c r="I85" s="53"/>
      <c r="J85" s="49"/>
    </row>
    <row r="86" spans="1:10">
      <c r="A86" s="16">
        <v>3</v>
      </c>
      <c r="B86" s="118"/>
      <c r="C86" s="119"/>
      <c r="D86" s="119"/>
      <c r="E86" s="119"/>
      <c r="F86" s="119"/>
      <c r="G86" s="119"/>
      <c r="H86" s="120"/>
      <c r="I86" s="53"/>
      <c r="J86" s="49"/>
    </row>
    <row r="87" spans="1:10">
      <c r="A87" s="16">
        <v>4</v>
      </c>
      <c r="B87" s="118"/>
      <c r="C87" s="119"/>
      <c r="D87" s="119"/>
      <c r="E87" s="119"/>
      <c r="F87" s="119"/>
      <c r="G87" s="119"/>
      <c r="H87" s="120"/>
      <c r="I87" s="53"/>
    </row>
    <row r="88" spans="1:10">
      <c r="A88" s="11"/>
      <c r="B88" s="127" t="s">
        <v>36</v>
      </c>
      <c r="C88" s="128"/>
      <c r="D88" s="128"/>
      <c r="E88" s="128"/>
      <c r="F88" s="128"/>
      <c r="G88" s="128"/>
      <c r="H88" s="129"/>
      <c r="I88" s="54">
        <f>SUM(I84:I87)</f>
        <v>0</v>
      </c>
    </row>
    <row r="89" spans="1:10">
      <c r="A89" s="10"/>
      <c r="B89" s="111" t="s">
        <v>17</v>
      </c>
      <c r="C89" s="112"/>
      <c r="D89" s="112"/>
      <c r="E89" s="112"/>
      <c r="F89" s="112"/>
      <c r="G89" s="112"/>
      <c r="H89" s="113"/>
      <c r="I89" s="33">
        <f>MIN(0.5,I88)</f>
        <v>0</v>
      </c>
    </row>
    <row r="90" spans="1:10">
      <c r="A90" s="10"/>
      <c r="B90" s="55"/>
      <c r="C90" s="56"/>
      <c r="D90" s="56"/>
      <c r="E90" s="56"/>
      <c r="F90" s="56"/>
      <c r="G90" s="56"/>
      <c r="H90" s="56"/>
      <c r="I90" s="57"/>
    </row>
    <row r="91" spans="1:10">
      <c r="A91" s="10"/>
      <c r="B91" s="55"/>
      <c r="C91" s="56"/>
      <c r="D91" s="56"/>
      <c r="E91" s="56"/>
      <c r="F91" s="56"/>
      <c r="G91" s="56"/>
      <c r="H91" s="56"/>
      <c r="I91" s="57"/>
    </row>
    <row r="92" spans="1:10">
      <c r="A92" s="47" t="s">
        <v>37</v>
      </c>
      <c r="B92" s="114" t="s">
        <v>38</v>
      </c>
      <c r="C92" s="115"/>
      <c r="D92" s="115"/>
      <c r="E92" s="115"/>
      <c r="F92" s="115"/>
      <c r="G92" s="115"/>
      <c r="H92" s="115"/>
      <c r="I92" s="116"/>
    </row>
    <row r="93" spans="1:10">
      <c r="A93" s="47"/>
      <c r="B93" s="50" t="s">
        <v>39</v>
      </c>
      <c r="C93" s="51"/>
      <c r="D93" s="51"/>
      <c r="E93" s="51"/>
      <c r="F93" s="51"/>
      <c r="G93" s="51"/>
      <c r="H93" s="58" t="s">
        <v>40</v>
      </c>
      <c r="I93" s="14" t="s">
        <v>14</v>
      </c>
      <c r="J93" s="49">
        <v>0.2</v>
      </c>
    </row>
    <row r="94" spans="1:10">
      <c r="A94" s="40">
        <v>1</v>
      </c>
      <c r="B94" s="118"/>
      <c r="C94" s="119"/>
      <c r="D94" s="119"/>
      <c r="E94" s="119"/>
      <c r="F94" s="119"/>
      <c r="G94" s="119"/>
      <c r="H94" s="59"/>
      <c r="I94" s="53"/>
      <c r="J94" s="49">
        <v>0.4</v>
      </c>
    </row>
    <row r="95" spans="1:10" ht="15.75" customHeight="1">
      <c r="A95" s="16">
        <f>A94+1</f>
        <v>2</v>
      </c>
      <c r="B95" s="118"/>
      <c r="C95" s="119"/>
      <c r="D95" s="119"/>
      <c r="E95" s="119"/>
      <c r="F95" s="119"/>
      <c r="G95" s="119"/>
      <c r="H95" s="59"/>
      <c r="I95" s="53"/>
      <c r="J95" s="49">
        <v>0.5</v>
      </c>
    </row>
    <row r="96" spans="1:10" ht="13.5" customHeight="1">
      <c r="A96" s="16">
        <v>3</v>
      </c>
      <c r="B96" s="118"/>
      <c r="C96" s="119"/>
      <c r="D96" s="119"/>
      <c r="E96" s="119"/>
      <c r="F96" s="119"/>
      <c r="G96" s="119"/>
      <c r="H96" s="59"/>
      <c r="I96" s="53"/>
    </row>
    <row r="97" spans="1:10" ht="13.5" customHeight="1">
      <c r="A97" s="16">
        <v>4</v>
      </c>
      <c r="B97" s="118"/>
      <c r="C97" s="119"/>
      <c r="D97" s="119"/>
      <c r="E97" s="119"/>
      <c r="F97" s="119"/>
      <c r="G97" s="119"/>
      <c r="H97" s="60"/>
      <c r="I97" s="53"/>
    </row>
    <row r="98" spans="1:10">
      <c r="A98" s="16">
        <v>5</v>
      </c>
      <c r="B98" s="118"/>
      <c r="C98" s="119"/>
      <c r="D98" s="119"/>
      <c r="E98" s="119"/>
      <c r="F98" s="119"/>
      <c r="G98" s="119"/>
      <c r="H98" s="59"/>
      <c r="I98" s="53"/>
    </row>
    <row r="99" spans="1:10">
      <c r="A99" s="16"/>
      <c r="B99" s="127" t="s">
        <v>36</v>
      </c>
      <c r="C99" s="128"/>
      <c r="D99" s="128"/>
      <c r="E99" s="128"/>
      <c r="F99" s="128"/>
      <c r="G99" s="128"/>
      <c r="H99" s="129"/>
      <c r="I99" s="54">
        <f>SUM(I94:I98)</f>
        <v>0</v>
      </c>
    </row>
    <row r="100" spans="1:10" ht="17.25" customHeight="1">
      <c r="A100" s="47"/>
      <c r="B100" s="134" t="s">
        <v>41</v>
      </c>
      <c r="C100" s="135"/>
      <c r="D100" s="51"/>
      <c r="E100" s="51"/>
      <c r="F100" s="51"/>
      <c r="G100" s="51"/>
      <c r="H100" s="58" t="s">
        <v>40</v>
      </c>
      <c r="I100" s="14" t="s">
        <v>14</v>
      </c>
    </row>
    <row r="101" spans="1:10">
      <c r="A101" s="40">
        <v>1</v>
      </c>
      <c r="B101" s="118"/>
      <c r="C101" s="119"/>
      <c r="D101" s="119"/>
      <c r="E101" s="119"/>
      <c r="F101" s="119"/>
      <c r="G101" s="119"/>
      <c r="H101" s="59"/>
      <c r="I101" s="53"/>
      <c r="J101" s="49">
        <v>0.4</v>
      </c>
    </row>
    <row r="102" spans="1:10">
      <c r="A102" s="16">
        <f>A101+1</f>
        <v>2</v>
      </c>
      <c r="B102" s="118"/>
      <c r="C102" s="119"/>
      <c r="D102" s="119"/>
      <c r="E102" s="119"/>
      <c r="F102" s="119"/>
      <c r="G102" s="119"/>
      <c r="H102" s="59"/>
      <c r="I102" s="53"/>
      <c r="J102" s="49">
        <v>0.8</v>
      </c>
    </row>
    <row r="103" spans="1:10">
      <c r="A103" s="16">
        <v>3</v>
      </c>
      <c r="B103" s="118"/>
      <c r="C103" s="119"/>
      <c r="D103" s="119"/>
      <c r="E103" s="119"/>
      <c r="F103" s="119"/>
      <c r="G103" s="119"/>
      <c r="H103" s="59"/>
      <c r="I103" s="53"/>
      <c r="J103" s="49">
        <v>1</v>
      </c>
    </row>
    <row r="104" spans="1:10">
      <c r="A104" s="16">
        <v>4</v>
      </c>
      <c r="B104" s="131"/>
      <c r="C104" s="131"/>
      <c r="D104" s="131"/>
      <c r="E104" s="131"/>
      <c r="F104" s="131"/>
      <c r="G104" s="131"/>
      <c r="H104" s="60"/>
      <c r="I104" s="53"/>
      <c r="J104" s="49">
        <v>1.5</v>
      </c>
    </row>
    <row r="105" spans="1:10">
      <c r="A105" s="16">
        <v>5</v>
      </c>
      <c r="B105" s="131"/>
      <c r="C105" s="131"/>
      <c r="D105" s="131"/>
      <c r="E105" s="131"/>
      <c r="F105" s="131"/>
      <c r="G105" s="131"/>
      <c r="H105" s="59"/>
      <c r="I105" s="53"/>
    </row>
    <row r="106" spans="1:10">
      <c r="A106" s="11"/>
      <c r="B106" s="127" t="s">
        <v>36</v>
      </c>
      <c r="C106" s="128"/>
      <c r="D106" s="128"/>
      <c r="E106" s="128"/>
      <c r="F106" s="128"/>
      <c r="G106" s="128"/>
      <c r="H106" s="129"/>
      <c r="I106" s="54">
        <f>SUM(I101:I105)</f>
        <v>0</v>
      </c>
    </row>
    <row r="107" spans="1:10">
      <c r="A107" s="11"/>
      <c r="B107" s="132" t="s">
        <v>42</v>
      </c>
      <c r="C107" s="133"/>
      <c r="D107" s="133"/>
      <c r="E107" s="133"/>
      <c r="F107" s="133"/>
      <c r="G107" s="133"/>
      <c r="H107" s="133"/>
      <c r="I107" s="33">
        <f>I99+I106</f>
        <v>0</v>
      </c>
    </row>
    <row r="108" spans="1:10" ht="0.75" customHeight="1">
      <c r="A108" s="47"/>
      <c r="B108" s="134" t="s">
        <v>43</v>
      </c>
      <c r="C108" s="135"/>
      <c r="D108" s="135"/>
      <c r="E108" s="135"/>
      <c r="F108" s="135"/>
      <c r="G108" s="135"/>
      <c r="H108" s="136"/>
      <c r="I108" s="14" t="s">
        <v>14</v>
      </c>
    </row>
    <row r="109" spans="1:10" hidden="1">
      <c r="A109" s="40">
        <v>1</v>
      </c>
      <c r="B109" s="118"/>
      <c r="C109" s="119"/>
      <c r="D109" s="119"/>
      <c r="E109" s="119"/>
      <c r="F109" s="119"/>
      <c r="G109" s="119"/>
      <c r="H109" s="120"/>
      <c r="I109" s="14">
        <f>$I$107*1.5</f>
        <v>0</v>
      </c>
    </row>
    <row r="110" spans="1:10">
      <c r="A110" s="47"/>
      <c r="B110" s="117" t="s">
        <v>44</v>
      </c>
      <c r="C110" s="117"/>
      <c r="D110" s="117"/>
      <c r="E110" s="117"/>
      <c r="F110" s="117"/>
      <c r="G110" s="117"/>
      <c r="H110" s="117"/>
      <c r="I110" s="14" t="s">
        <v>14</v>
      </c>
    </row>
    <row r="111" spans="1:10">
      <c r="A111" s="40">
        <v>1</v>
      </c>
      <c r="B111" s="118"/>
      <c r="C111" s="119"/>
      <c r="D111" s="119"/>
      <c r="E111" s="119"/>
      <c r="F111" s="119"/>
      <c r="G111" s="119"/>
      <c r="H111" s="120"/>
      <c r="I111" s="92"/>
      <c r="J111" s="49">
        <v>0.5</v>
      </c>
    </row>
    <row r="112" spans="1:10">
      <c r="A112" s="40">
        <v>2</v>
      </c>
      <c r="B112" s="118"/>
      <c r="C112" s="119"/>
      <c r="D112" s="119"/>
      <c r="E112" s="119"/>
      <c r="F112" s="119"/>
      <c r="G112" s="119"/>
      <c r="H112" s="120"/>
      <c r="I112" s="92"/>
    </row>
    <row r="113" spans="1:11">
      <c r="A113" s="40">
        <v>3</v>
      </c>
      <c r="B113" s="118"/>
      <c r="C113" s="119"/>
      <c r="D113" s="119"/>
      <c r="E113" s="119"/>
      <c r="F113" s="119"/>
      <c r="G113" s="119"/>
      <c r="H113" s="120"/>
      <c r="I113" s="92"/>
    </row>
    <row r="114" spans="1:11" ht="15" customHeight="1">
      <c r="A114" s="11"/>
      <c r="B114" s="130" t="s">
        <v>36</v>
      </c>
      <c r="C114" s="130"/>
      <c r="D114" s="130"/>
      <c r="E114" s="130"/>
      <c r="F114" s="130"/>
      <c r="G114" s="130"/>
      <c r="H114" s="130"/>
      <c r="I114" s="54">
        <f>SUM(I111:I113)</f>
        <v>0</v>
      </c>
    </row>
    <row r="115" spans="1:11" ht="15" customHeight="1">
      <c r="A115" s="47"/>
      <c r="B115" s="117" t="s">
        <v>67</v>
      </c>
      <c r="C115" s="117"/>
      <c r="D115" s="117"/>
      <c r="E115" s="117"/>
      <c r="F115" s="117"/>
      <c r="G115" s="117"/>
      <c r="H115" s="117"/>
      <c r="I115" s="14" t="s">
        <v>14</v>
      </c>
    </row>
    <row r="116" spans="1:11" ht="15" customHeight="1">
      <c r="A116" s="40">
        <v>1</v>
      </c>
      <c r="B116" s="118"/>
      <c r="C116" s="119"/>
      <c r="D116" s="119"/>
      <c r="E116" s="119"/>
      <c r="F116" s="119"/>
      <c r="G116" s="119"/>
      <c r="H116" s="120"/>
      <c r="I116" s="92"/>
      <c r="J116" s="49">
        <v>0.5</v>
      </c>
    </row>
    <row r="117" spans="1:11" ht="14.25" customHeight="1">
      <c r="A117" s="61"/>
      <c r="B117" s="62"/>
      <c r="C117" s="62"/>
      <c r="D117" s="62"/>
      <c r="E117" s="62"/>
      <c r="F117" s="62"/>
      <c r="G117" s="62"/>
      <c r="H117" s="62"/>
      <c r="I117" s="91"/>
      <c r="J117" s="49"/>
    </row>
    <row r="118" spans="1:11" ht="12.75" hidden="1" customHeight="1">
      <c r="A118" s="61"/>
      <c r="B118" s="63"/>
      <c r="C118" s="63"/>
      <c r="D118" s="62"/>
      <c r="E118" s="62"/>
      <c r="F118" s="62"/>
      <c r="G118" s="62"/>
      <c r="H118" s="62"/>
      <c r="I118" s="64">
        <f>I107+I109+I114+I116</f>
        <v>0</v>
      </c>
      <c r="J118" s="49"/>
    </row>
    <row r="119" spans="1:11" ht="15" customHeight="1">
      <c r="A119" s="61"/>
      <c r="B119" s="121" t="s">
        <v>45</v>
      </c>
      <c r="C119" s="122"/>
      <c r="D119" s="122"/>
      <c r="E119" s="122"/>
      <c r="F119" s="122"/>
      <c r="G119" s="122"/>
      <c r="H119" s="123"/>
      <c r="I119" s="65">
        <f>MIN(5,I118)</f>
        <v>0</v>
      </c>
      <c r="J119" s="49"/>
    </row>
    <row r="120" spans="1:11" ht="15" customHeight="1">
      <c r="A120" s="61"/>
      <c r="B120" s="63"/>
      <c r="C120" s="63"/>
      <c r="D120" s="62"/>
      <c r="E120" s="62"/>
      <c r="F120" s="62"/>
      <c r="G120" s="62"/>
      <c r="H120" s="62"/>
      <c r="I120" s="66"/>
      <c r="J120" s="49"/>
    </row>
    <row r="121" spans="1:11" ht="15" customHeight="1">
      <c r="A121" s="61"/>
      <c r="B121" s="63"/>
      <c r="C121" s="63"/>
      <c r="D121" s="62"/>
      <c r="E121" s="62"/>
      <c r="F121" s="62"/>
      <c r="G121" s="62"/>
      <c r="H121" s="62"/>
      <c r="I121" s="66"/>
      <c r="J121" s="49"/>
    </row>
    <row r="122" spans="1:11" ht="15" customHeight="1">
      <c r="A122" s="47" t="s">
        <v>46</v>
      </c>
      <c r="B122" s="114" t="s">
        <v>47</v>
      </c>
      <c r="C122" s="115"/>
      <c r="D122" s="115"/>
      <c r="E122" s="115"/>
      <c r="F122" s="115"/>
      <c r="G122" s="115"/>
      <c r="H122" s="116"/>
      <c r="I122" s="48" t="s">
        <v>14</v>
      </c>
      <c r="J122" s="3" t="s">
        <v>48</v>
      </c>
      <c r="K122" s="3">
        <v>0.25</v>
      </c>
    </row>
    <row r="123" spans="1:11" ht="15" customHeight="1">
      <c r="A123" s="40">
        <v>1</v>
      </c>
      <c r="B123" s="124"/>
      <c r="C123" s="125"/>
      <c r="D123" s="125"/>
      <c r="E123" s="125"/>
      <c r="F123" s="125"/>
      <c r="G123" s="125"/>
      <c r="H123" s="126"/>
      <c r="I123" s="53"/>
      <c r="J123" s="3" t="s">
        <v>49</v>
      </c>
      <c r="K123" s="49">
        <v>0.5</v>
      </c>
    </row>
    <row r="124" spans="1:11" ht="15" customHeight="1">
      <c r="A124" s="11"/>
      <c r="B124" s="127" t="s">
        <v>36</v>
      </c>
      <c r="C124" s="128"/>
      <c r="D124" s="128"/>
      <c r="E124" s="128"/>
      <c r="F124" s="128"/>
      <c r="G124" s="128"/>
      <c r="H124" s="129"/>
      <c r="I124" s="54">
        <f>SUM(I123:I123)</f>
        <v>0</v>
      </c>
      <c r="K124" s="49"/>
    </row>
    <row r="125" spans="1:11" ht="15" customHeight="1">
      <c r="A125" s="10"/>
      <c r="B125" s="111" t="s">
        <v>17</v>
      </c>
      <c r="C125" s="112"/>
      <c r="D125" s="112"/>
      <c r="E125" s="112"/>
      <c r="F125" s="112"/>
      <c r="G125" s="112"/>
      <c r="H125" s="113"/>
      <c r="I125" s="33">
        <f>MIN(0.5,I124)</f>
        <v>0</v>
      </c>
      <c r="K125" s="49"/>
    </row>
    <row r="126" spans="1:11" ht="15" customHeight="1">
      <c r="A126" s="10"/>
      <c r="B126" s="55"/>
      <c r="C126" s="67"/>
      <c r="D126" s="56"/>
      <c r="E126" s="56"/>
      <c r="F126" s="56"/>
      <c r="G126" s="56"/>
      <c r="H126" s="56"/>
      <c r="I126" s="57"/>
      <c r="K126" s="49"/>
    </row>
    <row r="127" spans="1:11" ht="15" customHeight="1">
      <c r="A127" s="10"/>
      <c r="B127" s="55"/>
      <c r="C127" s="67"/>
      <c r="D127" s="56"/>
      <c r="E127" s="56"/>
      <c r="F127" s="56"/>
      <c r="G127" s="56"/>
      <c r="H127" s="56"/>
      <c r="I127" s="57"/>
      <c r="K127" s="49"/>
    </row>
    <row r="128" spans="1:11" ht="30" customHeight="1">
      <c r="A128" s="47" t="s">
        <v>50</v>
      </c>
      <c r="B128" s="114" t="s">
        <v>51</v>
      </c>
      <c r="C128" s="115"/>
      <c r="D128" s="115"/>
      <c r="E128" s="115"/>
      <c r="F128" s="115"/>
      <c r="G128" s="115"/>
      <c r="H128" s="115"/>
      <c r="I128" s="116"/>
      <c r="K128" s="49"/>
    </row>
    <row r="129" spans="1:12" ht="15" customHeight="1">
      <c r="A129" s="40">
        <v>1</v>
      </c>
      <c r="B129" s="104"/>
      <c r="C129" s="104"/>
      <c r="D129" s="104"/>
      <c r="E129" s="104"/>
      <c r="F129" s="104"/>
      <c r="G129" s="104"/>
      <c r="H129" s="104"/>
      <c r="I129" s="89"/>
      <c r="J129" s="3" t="s">
        <v>52</v>
      </c>
      <c r="K129" s="49">
        <v>0.75</v>
      </c>
    </row>
    <row r="130" spans="1:12" ht="15" customHeight="1">
      <c r="A130" s="40">
        <v>2</v>
      </c>
      <c r="B130" s="104"/>
      <c r="C130" s="104"/>
      <c r="D130" s="104"/>
      <c r="E130" s="104"/>
      <c r="F130" s="104"/>
      <c r="G130" s="104"/>
      <c r="H130" s="104"/>
      <c r="I130" s="89"/>
      <c r="J130" s="3" t="s">
        <v>53</v>
      </c>
      <c r="K130" s="49">
        <v>2</v>
      </c>
    </row>
    <row r="131" spans="1:12" ht="15" customHeight="1">
      <c r="A131" s="40">
        <v>3</v>
      </c>
      <c r="B131" s="104"/>
      <c r="C131" s="104"/>
      <c r="D131" s="104"/>
      <c r="E131" s="104"/>
      <c r="F131" s="104"/>
      <c r="G131" s="104"/>
      <c r="H131" s="104"/>
      <c r="I131" s="89"/>
      <c r="J131" s="68" t="s">
        <v>54</v>
      </c>
      <c r="K131" s="49">
        <v>1.5</v>
      </c>
      <c r="L131" s="3"/>
    </row>
    <row r="132" spans="1:12" ht="15" customHeight="1">
      <c r="A132" s="40">
        <v>4</v>
      </c>
      <c r="B132" s="104"/>
      <c r="C132" s="104"/>
      <c r="D132" s="104"/>
      <c r="E132" s="104"/>
      <c r="F132" s="104"/>
      <c r="G132" s="104"/>
      <c r="H132" s="104"/>
      <c r="I132" s="89"/>
      <c r="J132" s="68" t="s">
        <v>55</v>
      </c>
      <c r="K132" s="49">
        <v>0.5</v>
      </c>
      <c r="L132" s="3"/>
    </row>
    <row r="133" spans="1:12" ht="15" customHeight="1">
      <c r="A133" s="40">
        <v>5</v>
      </c>
      <c r="B133" s="104"/>
      <c r="C133" s="104"/>
      <c r="D133" s="104"/>
      <c r="E133" s="104"/>
      <c r="F133" s="104"/>
      <c r="G133" s="104"/>
      <c r="H133" s="104"/>
      <c r="I133" s="89"/>
      <c r="J133" s="3" t="s">
        <v>56</v>
      </c>
      <c r="K133" s="3">
        <v>0.5</v>
      </c>
      <c r="L133" s="3"/>
    </row>
    <row r="134" spans="1:12" ht="15" customHeight="1">
      <c r="A134" s="40">
        <v>6</v>
      </c>
      <c r="B134" s="104"/>
      <c r="C134" s="104"/>
      <c r="D134" s="104"/>
      <c r="E134" s="104"/>
      <c r="F134" s="104"/>
      <c r="G134" s="104"/>
      <c r="H134" s="104"/>
      <c r="I134" s="89"/>
      <c r="J134" s="3" t="s">
        <v>57</v>
      </c>
      <c r="K134" s="3">
        <v>0.25</v>
      </c>
      <c r="L134" s="3"/>
    </row>
    <row r="135" spans="1:12" ht="15" customHeight="1">
      <c r="A135" s="40">
        <v>7</v>
      </c>
      <c r="B135" s="104"/>
      <c r="C135" s="104"/>
      <c r="D135" s="104"/>
      <c r="E135" s="104"/>
      <c r="F135" s="104"/>
      <c r="G135" s="104"/>
      <c r="H135" s="104"/>
      <c r="I135" s="89"/>
      <c r="J135" s="3" t="s">
        <v>58</v>
      </c>
      <c r="K135" s="3">
        <v>0.5</v>
      </c>
      <c r="L135" s="3"/>
    </row>
    <row r="136" spans="1:12">
      <c r="A136" s="61"/>
      <c r="B136" s="105" t="s">
        <v>36</v>
      </c>
      <c r="C136" s="106"/>
      <c r="D136" s="106"/>
      <c r="E136" s="106"/>
      <c r="F136" s="106"/>
      <c r="G136" s="106"/>
      <c r="H136" s="107"/>
      <c r="I136" s="69">
        <f>I129+I130+I131+I135+I132+I133+I134</f>
        <v>0</v>
      </c>
      <c r="J136" s="1"/>
      <c r="K136" s="1"/>
    </row>
    <row r="137" spans="1:12">
      <c r="A137" s="70"/>
      <c r="B137" s="108" t="s">
        <v>59</v>
      </c>
      <c r="C137" s="109"/>
      <c r="D137" s="109"/>
      <c r="E137" s="109"/>
      <c r="F137" s="109"/>
      <c r="G137" s="109"/>
      <c r="H137" s="109"/>
      <c r="I137" s="71">
        <f>MIN(2,I136)</f>
        <v>0</v>
      </c>
      <c r="J137" s="1"/>
      <c r="K137" s="1"/>
    </row>
    <row r="138" spans="1:12">
      <c r="A138" s="70"/>
      <c r="B138" s="72"/>
      <c r="C138" s="73"/>
      <c r="D138" s="73"/>
      <c r="E138" s="73"/>
      <c r="F138" s="73"/>
      <c r="G138" s="73"/>
      <c r="H138" s="73"/>
      <c r="I138" s="74"/>
      <c r="J138" s="1"/>
      <c r="K138" s="1"/>
    </row>
    <row r="139" spans="1:12" hidden="1">
      <c r="A139" s="70"/>
      <c r="B139" s="72"/>
      <c r="C139" s="73"/>
      <c r="D139" s="73"/>
      <c r="E139" s="73"/>
      <c r="F139" s="73"/>
      <c r="G139" s="73"/>
      <c r="H139" s="73"/>
      <c r="I139" s="74">
        <f>I129+I130+I131+I137</f>
        <v>0</v>
      </c>
    </row>
    <row r="140" spans="1:12">
      <c r="A140" s="70"/>
      <c r="B140" s="110" t="s">
        <v>60</v>
      </c>
      <c r="C140" s="110"/>
      <c r="D140" s="110"/>
      <c r="E140" s="110"/>
      <c r="F140" s="110"/>
      <c r="G140" s="110"/>
      <c r="H140" s="110"/>
      <c r="I140" s="75">
        <f>MIN(2,I139)</f>
        <v>0</v>
      </c>
    </row>
    <row r="141" spans="1:12">
      <c r="A141" s="70"/>
      <c r="B141" s="72"/>
      <c r="C141" s="73"/>
      <c r="D141" s="73"/>
      <c r="E141" s="73"/>
      <c r="F141" s="73"/>
      <c r="G141" s="73"/>
      <c r="H141" s="73"/>
      <c r="I141" s="74"/>
    </row>
    <row r="142" spans="1:12" ht="0.75" customHeight="1">
      <c r="A142" s="76"/>
      <c r="B142" s="94" t="s">
        <v>61</v>
      </c>
      <c r="C142" s="94"/>
      <c r="D142" s="94"/>
      <c r="E142" s="94"/>
      <c r="F142" s="77">
        <f>I32+I54+I76</f>
        <v>0</v>
      </c>
      <c r="G142" s="78" t="s">
        <v>62</v>
      </c>
      <c r="H142" s="79"/>
      <c r="I142" s="11"/>
    </row>
    <row r="143" spans="1:12">
      <c r="A143" s="80"/>
      <c r="B143" s="95" t="s">
        <v>63</v>
      </c>
      <c r="C143" s="96"/>
      <c r="D143" s="96"/>
      <c r="E143" s="97"/>
      <c r="F143" s="81">
        <f>MIN(45,F142)</f>
        <v>0</v>
      </c>
      <c r="G143" s="82"/>
      <c r="H143" s="11"/>
      <c r="I143" s="11"/>
    </row>
    <row r="144" spans="1:12">
      <c r="A144" s="80"/>
      <c r="B144" s="95" t="s">
        <v>64</v>
      </c>
      <c r="C144" s="96"/>
      <c r="D144" s="96"/>
      <c r="E144" s="97"/>
      <c r="F144" s="81">
        <f>MIN(5,F145)</f>
        <v>0</v>
      </c>
      <c r="G144" s="82"/>
      <c r="H144" s="11"/>
      <c r="I144" s="11"/>
    </row>
    <row r="145" spans="1:9" ht="15.75" hidden="1" customHeight="1">
      <c r="A145" s="80"/>
      <c r="B145" s="98" t="s">
        <v>65</v>
      </c>
      <c r="C145" s="99"/>
      <c r="D145" s="99"/>
      <c r="E145" s="100"/>
      <c r="F145" s="83">
        <f>I140+I125+I119</f>
        <v>0</v>
      </c>
      <c r="G145" s="78" t="s">
        <v>62</v>
      </c>
      <c r="H145" s="11"/>
      <c r="I145" s="84"/>
    </row>
    <row r="146" spans="1:9">
      <c r="A146" s="84"/>
      <c r="B146" s="84"/>
      <c r="C146" s="84"/>
      <c r="D146" s="84"/>
      <c r="E146" s="84"/>
      <c r="F146" s="84"/>
      <c r="G146" s="84"/>
      <c r="H146" s="84"/>
      <c r="I146" s="85"/>
    </row>
    <row r="147" spans="1:9">
      <c r="A147" s="86"/>
      <c r="B147" s="101" t="s">
        <v>66</v>
      </c>
      <c r="C147" s="102"/>
      <c r="D147" s="102"/>
      <c r="E147" s="103"/>
      <c r="F147" s="87">
        <f>MIN(50,F143+F144)</f>
        <v>0</v>
      </c>
      <c r="G147" s="88"/>
      <c r="H147" s="85"/>
    </row>
  </sheetData>
  <mergeCells count="107">
    <mergeCell ref="C16:D16"/>
    <mergeCell ref="C17:D17"/>
    <mergeCell ref="C18:D18"/>
    <mergeCell ref="C19:D19"/>
    <mergeCell ref="C20:D20"/>
    <mergeCell ref="C21:D21"/>
    <mergeCell ref="C3:I3"/>
    <mergeCell ref="C6:I6"/>
    <mergeCell ref="C7:I7"/>
    <mergeCell ref="B13:I13"/>
    <mergeCell ref="C14:D14"/>
    <mergeCell ref="C15:D15"/>
    <mergeCell ref="C28:D28"/>
    <mergeCell ref="C29:D29"/>
    <mergeCell ref="B35:I35"/>
    <mergeCell ref="C36:D36"/>
    <mergeCell ref="C37:D37"/>
    <mergeCell ref="C38:D38"/>
    <mergeCell ref="C22:D22"/>
    <mergeCell ref="C23:D23"/>
    <mergeCell ref="C24:D24"/>
    <mergeCell ref="C25:D25"/>
    <mergeCell ref="C26:D26"/>
    <mergeCell ref="C27:D27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62:D62"/>
    <mergeCell ref="C63:D63"/>
    <mergeCell ref="C64:D64"/>
    <mergeCell ref="C65:D65"/>
    <mergeCell ref="C66:D66"/>
    <mergeCell ref="C67:D67"/>
    <mergeCell ref="C51:D51"/>
    <mergeCell ref="B57:I57"/>
    <mergeCell ref="C58:D58"/>
    <mergeCell ref="C59:D59"/>
    <mergeCell ref="C60:D60"/>
    <mergeCell ref="C61:D61"/>
    <mergeCell ref="B81:I81"/>
    <mergeCell ref="B82:H82"/>
    <mergeCell ref="B84:H84"/>
    <mergeCell ref="B85:H85"/>
    <mergeCell ref="B86:H86"/>
    <mergeCell ref="B87:H87"/>
    <mergeCell ref="C68:D68"/>
    <mergeCell ref="C69:D69"/>
    <mergeCell ref="C70:D70"/>
    <mergeCell ref="C71:D71"/>
    <mergeCell ref="C72:D72"/>
    <mergeCell ref="C73:D73"/>
    <mergeCell ref="B97:G97"/>
    <mergeCell ref="B98:G98"/>
    <mergeCell ref="B99:H99"/>
    <mergeCell ref="B100:C100"/>
    <mergeCell ref="B101:G101"/>
    <mergeCell ref="B102:G102"/>
    <mergeCell ref="B88:H88"/>
    <mergeCell ref="B89:H89"/>
    <mergeCell ref="B92:I92"/>
    <mergeCell ref="B94:G94"/>
    <mergeCell ref="B95:G95"/>
    <mergeCell ref="B96:G96"/>
    <mergeCell ref="B109:H109"/>
    <mergeCell ref="B110:H110"/>
    <mergeCell ref="B111:H111"/>
    <mergeCell ref="B112:H112"/>
    <mergeCell ref="B113:H113"/>
    <mergeCell ref="B114:H114"/>
    <mergeCell ref="B103:G103"/>
    <mergeCell ref="B104:G104"/>
    <mergeCell ref="B105:G105"/>
    <mergeCell ref="B106:H106"/>
    <mergeCell ref="B107:H107"/>
    <mergeCell ref="B108:H108"/>
    <mergeCell ref="B125:H125"/>
    <mergeCell ref="B128:I128"/>
    <mergeCell ref="B129:H129"/>
    <mergeCell ref="B130:H130"/>
    <mergeCell ref="B131:H131"/>
    <mergeCell ref="B132:H132"/>
    <mergeCell ref="B115:H115"/>
    <mergeCell ref="B116:H116"/>
    <mergeCell ref="B119:H119"/>
    <mergeCell ref="B122:H122"/>
    <mergeCell ref="B123:H123"/>
    <mergeCell ref="B124:H124"/>
    <mergeCell ref="B142:E142"/>
    <mergeCell ref="B143:E143"/>
    <mergeCell ref="B144:E144"/>
    <mergeCell ref="B145:E145"/>
    <mergeCell ref="B147:E147"/>
    <mergeCell ref="B133:H133"/>
    <mergeCell ref="B134:H134"/>
    <mergeCell ref="B135:H135"/>
    <mergeCell ref="B136:H136"/>
    <mergeCell ref="B137:H137"/>
    <mergeCell ref="B140:H140"/>
  </mergeCells>
  <dataValidations count="9">
    <dataValidation type="list" allowBlank="1" showInputMessage="1" showErrorMessage="1" sqref="I129:I135">
      <formula1>$K$129:$K$136</formula1>
    </dataValidation>
    <dataValidation type="list" allowBlank="1" showInputMessage="1" showErrorMessage="1" sqref="I116">
      <formula1>$J$116:$J$117</formula1>
    </dataValidation>
    <dataValidation type="list" allowBlank="1" showInputMessage="1" showErrorMessage="1" sqref="I84:I87">
      <formula1>$J$82:$J$85</formula1>
    </dataValidation>
    <dataValidation type="list" allowBlank="1" showInputMessage="1" showErrorMessage="1" sqref="B129:H135">
      <formula1>$J$129:$J$136</formula1>
    </dataValidation>
    <dataValidation type="list" allowBlank="1" showInputMessage="1" showErrorMessage="1" sqref="I123">
      <formula1>$K$122:$K$124</formula1>
    </dataValidation>
    <dataValidation type="list" allowBlank="1" showInputMessage="1" showErrorMessage="1" sqref="B123:H123">
      <formula1>$J$122:$J$124</formula1>
    </dataValidation>
    <dataValidation type="list" allowBlank="1" showInputMessage="1" showErrorMessage="1" sqref="I101:I105">
      <formula1>$J$101:$J$105</formula1>
    </dataValidation>
    <dataValidation type="list" allowBlank="1" showInputMessage="1" showErrorMessage="1" sqref="I94:I98">
      <formula1>$J$93:$J$96</formula1>
    </dataValidation>
    <dataValidation type="list" allowBlank="1" showInputMessage="1" showErrorMessage="1" sqref="I111:I113">
      <formula1>$J$111:$J$112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5" orientation="portrait" r:id="rId1"/>
  <rowBreaks count="1" manualBreakCount="1">
    <brk id="56" max="8" man="1"/>
  </rowBreaks>
  <ignoredErrors>
    <ignoredError sqref="H1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Bloqueada</vt:lpstr>
      <vt:lpstr>Bloqueada!Área_de_impresión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Convidat</dc:creator>
  <cp:lastModifiedBy>Lidia Parreño</cp:lastModifiedBy>
  <dcterms:created xsi:type="dcterms:W3CDTF">2023-02-14T13:19:12Z</dcterms:created>
  <dcterms:modified xsi:type="dcterms:W3CDTF">2023-09-14T06:53:38Z</dcterms:modified>
</cp:coreProperties>
</file>